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hidePivotFieldList="1" defaultThemeVersion="124226"/>
  <mc:AlternateContent xmlns:mc="http://schemas.openxmlformats.org/markup-compatibility/2006">
    <mc:Choice Requires="x15">
      <x15ac:absPath xmlns:x15ac="http://schemas.microsoft.com/office/spreadsheetml/2010/11/ac" url="C:\Users\sfenichel\Dropbox (Specialolympics.org)\#OrgEx\2. Operational Excellence\PQS\PQS V3\Self-assessment\"/>
    </mc:Choice>
  </mc:AlternateContent>
  <xr:revisionPtr revIDLastSave="0" documentId="13_ncr:1_{D43F19AF-8698-4C8E-9BF2-B074F1CF614A}" xr6:coauthVersionLast="47" xr6:coauthVersionMax="47" xr10:uidLastSave="{00000000-0000-0000-0000-000000000000}"/>
  <bookViews>
    <workbookView xWindow="-24108" yWindow="1224" windowWidth="24216" windowHeight="13116" xr2:uid="{00000000-000D-0000-FFFF-FFFF00000000}"/>
  </bookViews>
  <sheets>
    <sheet name="INTRO" sheetId="79" r:id="rId1"/>
    <sheet name="S1" sheetId="72" r:id="rId2"/>
    <sheet name="S2" sheetId="73" r:id="rId3"/>
    <sheet name="S3" sheetId="74" r:id="rId4"/>
    <sheet name="E1" sheetId="75" r:id="rId5"/>
    <sheet name="E2" sheetId="76" r:id="rId6"/>
    <sheet name="E3" sheetId="77" r:id="rId7"/>
    <sheet name="E4" sheetId="64" r:id="rId8"/>
    <sheet name="DASHBOARD" sheetId="82" r:id="rId9"/>
    <sheet name="Data" sheetId="56" state="hidden" r:id="rId10"/>
  </sheets>
  <definedNames>
    <definedName name="_xlnm._FilterDatabase" localSheetId="8" hidden="1">DASHBOARD!#REF!</definedName>
    <definedName name="_xlnm._FilterDatabase" localSheetId="4" hidden="1">'E1'!$F$1:$G$9</definedName>
    <definedName name="_xlnm._FilterDatabase" localSheetId="5" hidden="1">'E2'!$F$1:$G$6</definedName>
    <definedName name="_xlnm._FilterDatabase" localSheetId="6" hidden="1">'E3'!$F$1:$G$10</definedName>
    <definedName name="_xlnm._FilterDatabase" localSheetId="7" hidden="1">'E4'!$F$1:$G$18</definedName>
    <definedName name="_xlnm._FilterDatabase" localSheetId="0" hidden="1">INTRO!#REF!</definedName>
    <definedName name="_xlnm._FilterDatabase" localSheetId="1" hidden="1">'S1'!$F$1:$G$18</definedName>
    <definedName name="_xlnm._FilterDatabase" localSheetId="2" hidden="1">'S2'!$F$1:$G$8</definedName>
    <definedName name="_xlnm._FilterDatabase" localSheetId="3" hidden="1">'S3'!$F$1:$G$6</definedName>
    <definedName name="_Hlk62576649" localSheetId="8">DASHBOARD!#REF!</definedName>
    <definedName name="_Hlk62576649" localSheetId="4">'E1'!#REF!</definedName>
    <definedName name="_Hlk62576649" localSheetId="5">'E2'!#REF!</definedName>
    <definedName name="_Hlk62576649" localSheetId="6">'E3'!#REF!</definedName>
    <definedName name="_Hlk62576649" localSheetId="7">'E4'!#REF!</definedName>
    <definedName name="_Hlk62576649" localSheetId="0">INTRO!#REF!</definedName>
    <definedName name="_Hlk62576649" localSheetId="1">'S1'!#REF!</definedName>
    <definedName name="_Hlk62576649" localSheetId="2">'S2'!#REF!</definedName>
    <definedName name="_Hlk62576649" localSheetId="3">'S3'!#REF!</definedName>
    <definedName name="_xlnm.Print_Area" localSheetId="8">DASHBOARD!$A$1:$H$39</definedName>
    <definedName name="_xlnm.Print_Area" localSheetId="4">'E1'!$A$1:$I$9</definedName>
    <definedName name="_xlnm.Print_Area" localSheetId="5">'E2'!$A$1:$I$6</definedName>
    <definedName name="_xlnm.Print_Area" localSheetId="6">'E3'!$A$1:$I$10</definedName>
    <definedName name="_xlnm.Print_Area" localSheetId="7">'E4'!$A$1:$I$18</definedName>
    <definedName name="_xlnm.Print_Area" localSheetId="0">INTRO!$A$1:$D$48</definedName>
    <definedName name="_xlnm.Print_Area" localSheetId="1">'S1'!$A$1:$I$19</definedName>
    <definedName name="_xlnm.Print_Area" localSheetId="2">'S2'!$A$1:$I$8</definedName>
    <definedName name="_xlnm.Print_Area" localSheetId="3">'S3'!$A$1:$I$6</definedName>
  </definedNames>
  <calcPr calcId="191029"/>
  <customWorkbookViews>
    <customWorkbookView name="1-page" guid="{90A66CAE-CEC2-457F-A9FB-851135E4D5CF}" maximized="1" xWindow="-1608" yWindow="81" windowWidth="1616" windowHeight="876" activeSheetId="4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82" l="1"/>
  <c r="I2" i="56"/>
  <c r="I12" i="56" s="1"/>
  <c r="F6" i="82"/>
  <c r="E6" i="82"/>
  <c r="D6" i="82"/>
  <c r="C6" i="82"/>
  <c r="M8" i="56" l="1"/>
  <c r="L8" i="56"/>
  <c r="K8" i="56"/>
  <c r="J8" i="56"/>
  <c r="I8" i="56"/>
  <c r="I18" i="56" s="1"/>
  <c r="M7" i="56"/>
  <c r="M17" i="56" s="1"/>
  <c r="F12" i="82" s="1"/>
  <c r="L7" i="56"/>
  <c r="L17" i="56" s="1"/>
  <c r="E12" i="82" s="1"/>
  <c r="K7" i="56"/>
  <c r="K17" i="56" s="1"/>
  <c r="D12" i="82" s="1"/>
  <c r="J7" i="56"/>
  <c r="J17" i="56" s="1"/>
  <c r="C12" i="82" s="1"/>
  <c r="I7" i="56"/>
  <c r="I17" i="56" s="1"/>
  <c r="M6" i="56"/>
  <c r="M16" i="56" s="1"/>
  <c r="F11" i="82" s="1"/>
  <c r="L6" i="56"/>
  <c r="L16" i="56" s="1"/>
  <c r="E11" i="82" s="1"/>
  <c r="K6" i="56"/>
  <c r="K16" i="56" s="1"/>
  <c r="D11" i="82" s="1"/>
  <c r="J6" i="56"/>
  <c r="J16" i="56" s="1"/>
  <c r="C11" i="82" s="1"/>
  <c r="I6" i="56"/>
  <c r="I16" i="56" s="1"/>
  <c r="M5" i="56"/>
  <c r="M15" i="56" s="1"/>
  <c r="F10" i="82" s="1"/>
  <c r="L5" i="56"/>
  <c r="L15" i="56" s="1"/>
  <c r="E10" i="82" s="1"/>
  <c r="K5" i="56"/>
  <c r="K15" i="56" s="1"/>
  <c r="D10" i="82" s="1"/>
  <c r="J5" i="56"/>
  <c r="J15" i="56" s="1"/>
  <c r="C10" i="82" s="1"/>
  <c r="I5" i="56"/>
  <c r="I15" i="56" s="1"/>
  <c r="M4" i="56"/>
  <c r="M14" i="56" s="1"/>
  <c r="F9" i="82" s="1"/>
  <c r="L4" i="56"/>
  <c r="L14" i="56" s="1"/>
  <c r="E9" i="82" s="1"/>
  <c r="K4" i="56"/>
  <c r="K14" i="56" s="1"/>
  <c r="D9" i="82" s="1"/>
  <c r="J4" i="56"/>
  <c r="J14" i="56" s="1"/>
  <c r="C9" i="82" s="1"/>
  <c r="I4" i="56"/>
  <c r="I14" i="56" s="1"/>
  <c r="M3" i="56"/>
  <c r="M13" i="56" s="1"/>
  <c r="F8" i="82" s="1"/>
  <c r="L3" i="56"/>
  <c r="K3" i="56"/>
  <c r="K13" i="56" s="1"/>
  <c r="D8" i="82" s="1"/>
  <c r="J3" i="56"/>
  <c r="J13" i="56" s="1"/>
  <c r="C8" i="82" s="1"/>
  <c r="I3" i="56"/>
  <c r="M2" i="56"/>
  <c r="M12" i="56" s="1"/>
  <c r="F7" i="82" s="1"/>
  <c r="L2" i="56"/>
  <c r="K2" i="56"/>
  <c r="K12" i="56" s="1"/>
  <c r="D7" i="82" s="1"/>
  <c r="J2" i="56"/>
  <c r="J12" i="56" s="1"/>
  <c r="C7" i="82" s="1"/>
  <c r="G9" i="56"/>
  <c r="G8" i="56"/>
  <c r="G7" i="56"/>
  <c r="G6" i="56"/>
  <c r="G5" i="56"/>
  <c r="G4" i="56"/>
  <c r="G3" i="56"/>
  <c r="G2" i="56"/>
  <c r="Q2" i="56"/>
  <c r="Q3" i="56"/>
  <c r="Q4" i="56"/>
  <c r="Q1" i="56"/>
  <c r="S2" i="56"/>
  <c r="C18" i="82" s="1"/>
  <c r="S4" i="56"/>
  <c r="S3" i="56"/>
  <c r="S1" i="56"/>
  <c r="O17" i="56" l="1"/>
  <c r="B12" i="82"/>
  <c r="O16" i="56"/>
  <c r="B11" i="82"/>
  <c r="O15" i="56"/>
  <c r="B10" i="82"/>
  <c r="N4" i="56"/>
  <c r="O14" i="56"/>
  <c r="B9" i="82"/>
  <c r="B13" i="82"/>
  <c r="T1" i="56"/>
  <c r="C17" i="82"/>
  <c r="T3" i="56"/>
  <c r="C19" i="82"/>
  <c r="O2" i="56"/>
  <c r="N2" i="56"/>
  <c r="N12" i="56" s="1"/>
  <c r="I9" i="56"/>
  <c r="N6" i="56"/>
  <c r="N16" i="56" s="1"/>
  <c r="N5" i="56"/>
  <c r="N15" i="56" s="1"/>
  <c r="N14" i="56"/>
  <c r="N3" i="56"/>
  <c r="N13" i="56" s="1"/>
  <c r="L13" i="56"/>
  <c r="E8" i="82" s="1"/>
  <c r="O3" i="56"/>
  <c r="N7" i="56"/>
  <c r="N17" i="56" s="1"/>
  <c r="M9" i="56"/>
  <c r="M19" i="56" s="1"/>
  <c r="F14" i="82" s="1"/>
  <c r="L12" i="56"/>
  <c r="E7" i="82" s="1"/>
  <c r="M18" i="56"/>
  <c r="F13" i="82" s="1"/>
  <c r="I13" i="56"/>
  <c r="Q5" i="56"/>
  <c r="T2" i="56"/>
  <c r="M31" i="56"/>
  <c r="M30" i="56"/>
  <c r="M29" i="56"/>
  <c r="M28" i="56"/>
  <c r="M27" i="56"/>
  <c r="M26" i="56"/>
  <c r="M25" i="56"/>
  <c r="L31" i="56"/>
  <c r="L30" i="56"/>
  <c r="L29" i="56"/>
  <c r="L28" i="56"/>
  <c r="L27" i="56"/>
  <c r="L26" i="56"/>
  <c r="L25" i="56"/>
  <c r="K31" i="56"/>
  <c r="K30" i="56"/>
  <c r="K29" i="56"/>
  <c r="K28" i="56"/>
  <c r="K27" i="56"/>
  <c r="K26" i="56"/>
  <c r="K25" i="56"/>
  <c r="J31" i="56"/>
  <c r="J30" i="56"/>
  <c r="J29" i="56"/>
  <c r="J28" i="56"/>
  <c r="J27" i="56"/>
  <c r="J26" i="56"/>
  <c r="J25" i="56"/>
  <c r="I31" i="56"/>
  <c r="I30" i="56"/>
  <c r="I29" i="56"/>
  <c r="I28" i="56"/>
  <c r="I27" i="56"/>
  <c r="I26" i="56"/>
  <c r="I25" i="56"/>
  <c r="B8" i="82" l="1"/>
  <c r="O13" i="56"/>
  <c r="O12" i="56"/>
  <c r="I19" i="56"/>
  <c r="N29" i="56"/>
  <c r="N31" i="56"/>
  <c r="N26" i="56"/>
  <c r="N27" i="56"/>
  <c r="N28" i="56"/>
  <c r="N30" i="56"/>
  <c r="I32" i="56"/>
  <c r="M32" i="56"/>
  <c r="L32" i="56"/>
  <c r="J32" i="56"/>
  <c r="N25" i="56"/>
  <c r="K32" i="56"/>
  <c r="J9" i="56" l="1"/>
  <c r="J18" i="56"/>
  <c r="O8" i="56"/>
  <c r="K9" i="56"/>
  <c r="K19" i="56" s="1"/>
  <c r="D14" i="82" s="1"/>
  <c r="K18" i="56"/>
  <c r="D13" i="82" s="1"/>
  <c r="L18" i="56"/>
  <c r="E13" i="82" s="1"/>
  <c r="N8" i="56"/>
  <c r="N18" i="56" s="1"/>
  <c r="L9" i="56"/>
  <c r="N32" i="56"/>
  <c r="O7" i="56"/>
  <c r="O6" i="56"/>
  <c r="O5" i="56"/>
  <c r="O4" i="56"/>
  <c r="C13" i="82" l="1"/>
  <c r="O18" i="56"/>
  <c r="O9" i="56"/>
  <c r="Q9" i="56" s="1"/>
  <c r="B42" i="79" s="1"/>
  <c r="L19" i="56"/>
  <c r="E14" i="82" s="1"/>
  <c r="N9" i="56"/>
  <c r="N19" i="56" s="1"/>
  <c r="J19" i="56"/>
  <c r="B14" i="82"/>
  <c r="C14" i="82" l="1"/>
  <c r="O19" i="56"/>
  <c r="B7" i="82"/>
</calcChain>
</file>

<file path=xl/sharedStrings.xml><?xml version="1.0" encoding="utf-8"?>
<sst xmlns="http://schemas.openxmlformats.org/spreadsheetml/2006/main" count="770" uniqueCount="643">
  <si>
    <t>Stage 1</t>
  </si>
  <si>
    <t xml:space="preserve">Stage 2 </t>
  </si>
  <si>
    <t xml:space="preserve">Stage 3 </t>
  </si>
  <si>
    <t xml:space="preserve">Local Infrastructure </t>
  </si>
  <si>
    <t>S1.1 Local operations, structures &amp; outreach</t>
  </si>
  <si>
    <t>Special Olympics at local level (e.g., village, administrative district, chapter) is organized by a team of volunteers (3+) with defined roles (e.g., communications, logistics, outreach).</t>
  </si>
  <si>
    <t>Local level branch of Special Olympics is set up as a "Club" (sometimes referred to as Sub-Program or Chapter) that is run by a committee with defined roles.</t>
  </si>
  <si>
    <t>Local “Clubs” offer sports, health, young athletes, athlete leadership engagement, and school engagement activities. “Clubs” raise funds locally and secure coverage in local media.</t>
  </si>
  <si>
    <t>Athlete and Partner Recruitment &amp; Retention</t>
  </si>
  <si>
    <t>Coach Recruitment and Retention</t>
  </si>
  <si>
    <t>Athlete &amp; Unified Leadership</t>
  </si>
  <si>
    <t>Program actively recruits athletes and Unified partners in low presence areas (e.g., remote areas).  Basic athlete retention plan is in place and 75% of athletes retained annually.</t>
  </si>
  <si>
    <t>Program recruits new athletes and Unified partners from diverse backgrounds and locations and measures their retention annually.</t>
  </si>
  <si>
    <t>Program successfully retains 90% of athletes and Unified partners.</t>
  </si>
  <si>
    <t>Program actively recruits new coaches and tracks their retention annually.</t>
  </si>
  <si>
    <t>Program targets certified coaches through sports partners and sports community (clubs, federations, PE teachers) and retains 75% of coaches each year.</t>
  </si>
  <si>
    <t>Committee roles and local "Club" operations are led by athlete leader(s) (e.g. training schedules, communications, fundraising, etc.).</t>
  </si>
  <si>
    <t>Program retains 90% of certified coaches each year.</t>
  </si>
  <si>
    <t>Local Special Olympics "Club" Committee includes an athlete leader and adjusts its practices to ensure equal participation and contribution to decision-making and activities.</t>
  </si>
  <si>
    <t>Athlete leaders have meaningful roles at a local level (e.g., team captain, responsible for equipment set-up at training).</t>
  </si>
  <si>
    <t>S1.2 Coach education</t>
  </si>
  <si>
    <t>Coach Development System</t>
  </si>
  <si>
    <t>Program ensures that coaches complete basic certified training through SOI or equivalent coach training providers, supporting all stages of the Athlete Development Model (ADM).</t>
  </si>
  <si>
    <t>Program ensures that coaches complete some components of Special Olympics Global Coach Development System. Program provides or facilitates certified sport-specific coach training and opportunities to gain higher certification (incl. Motor Activities Training Program). 70% of coaches hold an approved coaching certification.</t>
  </si>
  <si>
    <t>Program has a fully developed coach education system aligned with a National Coaching Framework or Special Olympics Global Coach Education System. 90% of coaches hold an approved coaching certification.</t>
  </si>
  <si>
    <t>S1.3 Frequency &amp; quality of sports</t>
  </si>
  <si>
    <t>Coach to Athlete Ratio</t>
  </si>
  <si>
    <t>Average Certified coach to athlete ratio is less than 1:20.</t>
  </si>
  <si>
    <t>Average certified coach to athlete ratio less than 1:16.</t>
  </si>
  <si>
    <t>Average certified coach to athlete ratio is less than 1:12.</t>
  </si>
  <si>
    <t>Unified Sports</t>
  </si>
  <si>
    <t>Athlete Development Model (ADM)</t>
  </si>
  <si>
    <t>Frequency of Participation</t>
  </si>
  <si>
    <t>Equipment and Facilities</t>
  </si>
  <si>
    <t>Competition Frequency</t>
  </si>
  <si>
    <t>Competition Quality</t>
  </si>
  <si>
    <t>Young Athletes</t>
  </si>
  <si>
    <t xml:space="preserve"> Program offers 1 Unified Sports model (recreational, player development, or competitive) in at least 1 sport in a community, school, or university setting. 5% of all athletes participate in Unified Sports.</t>
  </si>
  <si>
    <t>Program offers 2 Unified Sports models in at least 2 sports and 2 settings (community, school, university). 10% of athletes participate in Unified Sports.</t>
  </si>
  <si>
    <t>Program offers all 3 Unified Sports models in at least 3 sports in all 3 settings. 15% of athletes participate in Unified Sports.</t>
  </si>
  <si>
    <t>Program has implemented 3-4 levels of ADM progression into a comprehensive athlete development model.</t>
  </si>
  <si>
    <t>Program engages athletes and Unified partners in min. 2 stages of ADM progression.</t>
  </si>
  <si>
    <t>Program engages athletes in 1 of the stages of Athlete Development Model (ADM)  (Fundamental, Learning to Train, Training to Compete, Recreation).</t>
  </si>
  <si>
    <t>All athletes/Unified partners have at least one weekly Special Olympics sports training session with a coach during sport season (*session = 60 minutes at moderate to vigorous intensity).</t>
  </si>
  <si>
    <t>50% of athletes/Unified partners have min.1 weekly sports training session with a coach + another training or fitness session led or prescribed by a certified coach/fitness instructor during sport season (120 minutes per week).</t>
  </si>
  <si>
    <t>75% of athletes/Unified partners have min.1 weekly sports training session with a coach + another training or fitness session led or prescribed by a certified coach/fitness instructor during sport season (120 minutes per week).</t>
  </si>
  <si>
    <t>Sport is conducted using basic sports facilities, equipment and clothing, following safety rules.</t>
  </si>
  <si>
    <t>Sport is conducted using approved sports facilities, equipment and clothing similar to mainstream sports.</t>
  </si>
  <si>
    <t>Sport is conducted using national/ international standard sports facilities, equipment and clothing.</t>
  </si>
  <si>
    <t>Athletes/Unified partners have at least 1 competition opportunities per year in each sport offered by the Program. At least 1 competition offered is virtual.</t>
  </si>
  <si>
    <t>Athletes/Unified partners have at least 3 competition opportunities per year in each sport offered by the Program. At least 2 competitions offered are virtual.</t>
  </si>
  <si>
    <t>Athletes/Unified partners have the opportunity to participate in league-style competition opportunities throughout the year. Program conducts at least 3 virtual competitions.</t>
  </si>
  <si>
    <t>Program offers sustained, expanding Young Athletes activities that last a minimum of 8 weeks and transition children to other Special Olympics sports opportunities after Young Athletes.</t>
  </si>
  <si>
    <t>Program offers two of three Young Athletes Models (school, community or home) and registers all Young Athletes in GMS, Connect or local database.</t>
  </si>
  <si>
    <t xml:space="preserve"> Program offers multiple opportunities to participate in Young Athletes (ages 2-7) throughout the year.</t>
  </si>
  <si>
    <t>Competition manager ensures each competition is conducted in accordance with Special Olympics Sports Rules. Competition schedules provided in advance.</t>
  </si>
  <si>
    <t>All head technical officials meet minimum Sport Governing Body certification requirements  for the level of competition.</t>
  </si>
  <si>
    <t>Technical delegates and sport-specific juries are in place for all events, including local level.</t>
  </si>
  <si>
    <t>S1.4 Local partnerships</t>
  </si>
  <si>
    <t>Sport Partnerships</t>
  </si>
  <si>
    <t>Program builds relationships with Sport Governing Bodies or other sport-related organizations who can support high-quality sports training and competition opportunities.</t>
  </si>
  <si>
    <t>Program has a partnership with Sport Governing Bodies / recognized sport-related organizations for at least 50% of sports offered, including access to coaches and coach education.</t>
  </si>
  <si>
    <t>Program has a formal partnership with Sport Governing Bodies / recognized sport-related organization for all 100% of sports offered.</t>
  </si>
  <si>
    <t>S1.5 Health &amp; well-being integration</t>
  </si>
  <si>
    <t>Fitness Frequency</t>
  </si>
  <si>
    <t>Fitness Quality</t>
  </si>
  <si>
    <t>Health &amp; Wellness</t>
  </si>
  <si>
    <t>Healthy Athletes</t>
  </si>
  <si>
    <t>Program communicates the importance of health and fitness to all athletes, Unified partners, coaches, families through wellness sessions, orientations and online.</t>
  </si>
  <si>
    <t>Program offers at least 6 weeks of on-going health and fitness programming, outside of Healthy Athletes events with at least 10% of athletes completing the program each year.</t>
  </si>
  <si>
    <t>Program offers year-round health and fitness programming, outside of Healthy Athletes events, for athletes, involving Unified partners, coaches and families with at least 20% of athletes completing the program each year.</t>
  </si>
  <si>
    <t>Facilities and competition venues offer healthy food and drink options.</t>
  </si>
  <si>
    <t>Performance Stations are offered at all large competitions.</t>
  </si>
  <si>
    <t>Performance Stations are offered at local competitions</t>
  </si>
  <si>
    <t>Program directly or through partnership (e.g., with a health clinic) provides at least 1 screening event and 1 virtual activity annually (Family Health Forum, virtual Healthy Athletes, online or app-based fitness tracking). Network of service providers is established to provide follow-up care after a screening.</t>
  </si>
  <si>
    <t>Program directly or through partnership provides Healthy Athletes screening or virtual events in at least 3 disciplines and 2 virtual activities annually (Family Health Forum, online or app-based fitness tracking).</t>
  </si>
  <si>
    <t>Program directly or through partnership provides Healthy Athletes screening or virtual events in all disciplines and 3 additional virtual activities annually (Family Health Forum, online or app-based fitness tracking).</t>
  </si>
  <si>
    <t>Program promotes athlete/partner fitness tracking (e.g., daily activity levels, workout or training logs, nutrition logs, fitness elements).</t>
  </si>
  <si>
    <t>Sports training activities include warm-up, cool-down and fitness elements specific to the sport, prescribed by coach or fitness coach.</t>
  </si>
  <si>
    <t>Sports training includes general warm-up, cool-down and fitness elements (e.g., conditioning, education on nutrition) prescribed by coach per his/her knowledge.</t>
  </si>
  <si>
    <t xml:space="preserve">Area of PQS </t>
  </si>
  <si>
    <t>Unified Leadership Approach</t>
  </si>
  <si>
    <t>E4.2 Leadership development</t>
  </si>
  <si>
    <t>Training &amp; Development</t>
  </si>
  <si>
    <t>E4.1 Unified Leadership</t>
  </si>
  <si>
    <t xml:space="preserve"> Programs provides internal training for staff, Boards, volunteers on Unified Leadership. Program leaders actively identify and facilitate roles for athlete leaders at all levels.</t>
  </si>
  <si>
    <t>Program engages in educating external organizations about the Unified Leadership approach led or co-led by athletes.</t>
  </si>
  <si>
    <t>Program seeks and uses external opportunities such as conferences to promote the Unified Leadership approach, with athlete leaders as independent or co-facilitators.</t>
  </si>
  <si>
    <t>Program ensures that all staff and key volunteers receive basic training on their roles.</t>
  </si>
  <si>
    <t>Program has a structured approach to training and developing staff and key volunteers to improve how the Program is run and to support succession planning.</t>
  </si>
  <si>
    <t>Key volunteers and staff have opportunities to become subject matter experts that contribute to better practices internally and externally.</t>
  </si>
  <si>
    <t>Strategic Recruitment</t>
  </si>
  <si>
    <t>Effective Engagement</t>
  </si>
  <si>
    <t>Intentional Revitalization</t>
  </si>
  <si>
    <t>Program actively seeks new Board members and educates Board on its role in supporting the annual, ongoing and long-term needs of the Program.</t>
  </si>
  <si>
    <t>Program conducts regular assessment of Board diversity and skills and strategically recruits to ensure diversity and address skill gaps.</t>
  </si>
  <si>
    <t>Program engages external expertise to support recruitment of diverse, qualified, and experienced Board members.</t>
  </si>
  <si>
    <t xml:space="preserve"> Program has a fully engaged and productive Board that guides the Program and brings in resources. All members are assigned to at least one committee based on expertise and/or interest.</t>
  </si>
  <si>
    <t>Board is actively meeting its fiduciary, oversight, strategic planning, fundraising and sustainability commitments to the Program. Board has active committees with written annual goals.</t>
  </si>
  <si>
    <t>Board members are active, regularly attending meetings and events.  Board has defined standing and ad hoc committees.</t>
  </si>
  <si>
    <t>Program ensures ongoing training and engagement opportunities for Board.</t>
  </si>
  <si>
    <t>Board holds at least one retreat per year and develops members for leadership positions (e.g., officer, committee chair).</t>
  </si>
  <si>
    <t>Board conducts individual member and full Board evaluations annually and has a succession plan for its leadership positions.</t>
  </si>
  <si>
    <t>E4.3 Board of Directors</t>
  </si>
  <si>
    <t>Family Engagement</t>
  </si>
  <si>
    <t>Diversity, Equity and Inclusion (DE&amp;I)</t>
  </si>
  <si>
    <t>Volunteer Recruitment</t>
  </si>
  <si>
    <t>Volunteer Recognition</t>
  </si>
  <si>
    <t>Staff Performance</t>
  </si>
  <si>
    <t xml:space="preserve">Program collects basic information on families and provides at least one education opportunity for families annually. </t>
  </si>
  <si>
    <t>Program communicates with families regularly, has a formal families structure to get input. At least 3 education or networking opportunities are provided for families each year.</t>
  </si>
  <si>
    <t>Family members serve in leadership roles at all levels within the Program. Program provides a year-round schedule of education and networking opportunities for families.</t>
  </si>
  <si>
    <t>Program has a DE&amp;I policy and makes internal efforts to promote DE&amp;I through outreach, programming and marketing.</t>
  </si>
  <si>
    <t>Program integrates DE&amp;I into all aspects of its operations and seeks to support and promote DE&amp;I efforts externally.</t>
  </si>
  <si>
    <t>Program is a leader in DE&amp;I implementation and a respected national or state DE&amp;I influencer and thought leader.</t>
  </si>
  <si>
    <t>Program proactively seeks new volunteers (e.g., online or at events) and has regular training opportunities for volunteers.</t>
  </si>
  <si>
    <t>Program has a formal recruitment process for volunteers and has a volunteer retention strategy.</t>
  </si>
  <si>
    <t>Program engages institutions, organizations, and companies to recruit volunteers. Program retains and/or increases volunteer numbers year on year.</t>
  </si>
  <si>
    <t>Program partners with external recognition/certification partners to enhance volunteer and staff recognition and retention.</t>
  </si>
  <si>
    <t>Program has a formal staff performance management and professional development process.</t>
  </si>
  <si>
    <t>Program has formal recognition program for staff, volunteers, and coaches (e.g., awards, special events).</t>
  </si>
  <si>
    <t>Program provides basic recognition for staff and volunteers, including coaches (e.g., thank you letters).</t>
  </si>
  <si>
    <t>Program has written job descriptions for key paid staff and/or volunteer leadership positions.</t>
  </si>
  <si>
    <t>Program sets annual goals and evaluates progress for paid staff and volunteers in key leadership roles.</t>
  </si>
  <si>
    <t>E4.4 Volunteers &amp; staff</t>
  </si>
  <si>
    <t>E4.5 Quality improvements</t>
  </si>
  <si>
    <t>Event Management</t>
  </si>
  <si>
    <t>E4.6 Evaluation &amp; data use</t>
  </si>
  <si>
    <t>Data Reporting</t>
  </si>
  <si>
    <t>Competition and non-sports activities are run by trained volunteers with clear roles. Program implements a process for registering and training day-of event volunteers.</t>
  </si>
  <si>
    <t>Event volunteer registration, training and assignments are done in advance. Families, media and honored guests are registered to attend the event through a registration system. Program conducts basic post-event evaluation.</t>
  </si>
  <si>
    <t>Events are run by experienced teams who train new volunteers into key roles, seek feedback and continuously improve how events are run. Volunteers are engaged with and support the event through digital media.  Event evaluation by constituent groups is completed.</t>
  </si>
  <si>
    <t xml:space="preserve">Program tracks and evaluates data to drive strategic decisions. Program tracks its operational and strategic plans. </t>
  </si>
  <si>
    <t>Program is proactive in submitting recurring data and reporting on grants. Program tracks data submitted and used it to inform its annual planning.</t>
  </si>
  <si>
    <t>Program reports consistent and accurate data in a timely manner (e.g., Census, Policy Survey, World Games registration, grant reporting).</t>
  </si>
  <si>
    <t>Financial Accounts</t>
  </si>
  <si>
    <t>Planning</t>
  </si>
  <si>
    <t>Program has assigned responsibility for centralized management and banking of funds in Program name. Annual financial statements are maintained (preferably audited).</t>
  </si>
  <si>
    <t>Monthly and annual cashflow projections are maintained and updated regularly. Financial policies and procedures are reviewed and updated annually.</t>
  </si>
  <si>
    <t>Program manages financial accounts on a monthly basis (revenue and expenditures).</t>
  </si>
  <si>
    <t>Program develops and implements an annual operational plan with goals, actions, metrics, timelines, aligned with SOI strategic plan.</t>
  </si>
  <si>
    <t xml:space="preserve">Program develops and implements a multi-year (i.e., strategic) plan with goals, actions, metrics, timelines, aligned with SOI strategic plan. </t>
  </si>
  <si>
    <t>Program conducts ongoing review of its annual plan and a year-end review of its strategic plan and adjusts it according to lessons learned.</t>
  </si>
  <si>
    <t>Risk Management</t>
  </si>
  <si>
    <t>Program operates within Board approved budget that is aligned with annual plan objectives.</t>
  </si>
  <si>
    <t>Program has 3-month operating financial reserves and implements a plan for long-term financial sustainability.</t>
  </si>
  <si>
    <t>Program has 6 months operating financial reserves.</t>
  </si>
  <si>
    <t>Program develops and implements risk management policies and procedures. Program partners with law enforcement, fire, and security services to support risk management at events. Risk Management training (e.g., event rehearsal, tabletop exercise) is conducted with all venue staff and event leads.</t>
  </si>
  <si>
    <t>Program conducts a formal risk assessment, including issues such as safeguarding and medical management at events. Program has a written risk/crisis management plan. Program secures necessary basic insurance coverage.</t>
  </si>
  <si>
    <t>Program conducts a basic risk assessment and implements a plan to address risks, including venue checks in advance of events.</t>
  </si>
  <si>
    <t>E4.7 Tools &amp; practices</t>
  </si>
  <si>
    <t>E4.8 Internal collaboration</t>
  </si>
  <si>
    <t>Internal Communication</t>
  </si>
  <si>
    <t xml:space="preserve">Program has a platform that enables internal stakeholders, in particular staff and volunteers, to work on projects with each other. </t>
  </si>
  <si>
    <t>Program has a formal channel for two-way communication with internal stakeholders (e.g., social media, chat group, etc.). Program engages with other leaders in Special Olympics Region to share best practices and learn from others</t>
  </si>
  <si>
    <t>Program engages in regular communication with key stakeholders (e.g., athletes, staff, key volunteers) at all levels, and communicates regularly with Special Olympics Region.</t>
  </si>
  <si>
    <t xml:space="preserve">Region </t>
  </si>
  <si>
    <t>SOA</t>
  </si>
  <si>
    <t xml:space="preserve">SOAP </t>
  </si>
  <si>
    <t xml:space="preserve">SOEA </t>
  </si>
  <si>
    <t xml:space="preserve">SOEE </t>
  </si>
  <si>
    <t xml:space="preserve">SOLA </t>
  </si>
  <si>
    <t>SOMENA</t>
  </si>
  <si>
    <t xml:space="preserve">SONA </t>
  </si>
  <si>
    <t xml:space="preserve">Program </t>
  </si>
  <si>
    <t>Benin</t>
  </si>
  <si>
    <t>Botswana</t>
  </si>
  <si>
    <t>Burkina Faso</t>
  </si>
  <si>
    <t>Burundi</t>
  </si>
  <si>
    <t>Cape Verde</t>
  </si>
  <si>
    <t>Chad</t>
  </si>
  <si>
    <t>Congo Brazzaville</t>
  </si>
  <si>
    <t>Cote D'Ivoire</t>
  </si>
  <si>
    <t>Democratic Republic of the Congo</t>
  </si>
  <si>
    <t>Equatorial Guinea</t>
  </si>
  <si>
    <t>Eswatini</t>
  </si>
  <si>
    <t>Ethiopia</t>
  </si>
  <si>
    <t>Ghana</t>
  </si>
  <si>
    <t>Guinea</t>
  </si>
  <si>
    <t>Guinea Bissau</t>
  </si>
  <si>
    <t>Kenya</t>
  </si>
  <si>
    <t>Lesotho</t>
  </si>
  <si>
    <t>Liberia</t>
  </si>
  <si>
    <t>Madagascar</t>
  </si>
  <si>
    <t>Malawi</t>
  </si>
  <si>
    <t>Mali</t>
  </si>
  <si>
    <t>Mauritius</t>
  </si>
  <si>
    <t>Mozambique</t>
  </si>
  <si>
    <t>Namibia</t>
  </si>
  <si>
    <t>Niger</t>
  </si>
  <si>
    <t>Nigeria</t>
  </si>
  <si>
    <t>Rwanda</t>
  </si>
  <si>
    <t>Senegal</t>
  </si>
  <si>
    <t>Seychelles</t>
  </si>
  <si>
    <t>Somalia</t>
  </si>
  <si>
    <t>South Africa</t>
  </si>
  <si>
    <t>South Sudan</t>
  </si>
  <si>
    <t>Tanzania</t>
  </si>
  <si>
    <t>The Gambia</t>
  </si>
  <si>
    <t>Togo</t>
  </si>
  <si>
    <t>Uganda</t>
  </si>
  <si>
    <t>Zambia</t>
  </si>
  <si>
    <t>Zimbabwe</t>
  </si>
  <si>
    <t>Afghanistan</t>
  </si>
  <si>
    <t>American Samoa</t>
  </si>
  <si>
    <t>Australia</t>
  </si>
  <si>
    <t>Bangladesh</t>
  </si>
  <si>
    <t>Bharat</t>
  </si>
  <si>
    <t>Bhutan</t>
  </si>
  <si>
    <t>Brunei Darussalam</t>
  </si>
  <si>
    <t>Cambodia</t>
  </si>
  <si>
    <t>Fiji</t>
  </si>
  <si>
    <t>Guam</t>
  </si>
  <si>
    <t>Indonesia</t>
  </si>
  <si>
    <t>Kiribati</t>
  </si>
  <si>
    <t>Laos</t>
  </si>
  <si>
    <t>Malaysia</t>
  </si>
  <si>
    <t>Maldives</t>
  </si>
  <si>
    <t>Marshall Islands</t>
  </si>
  <si>
    <t>Micronesia</t>
  </si>
  <si>
    <t>Myanmar</t>
  </si>
  <si>
    <t>Nauru</t>
  </si>
  <si>
    <t>Nepa</t>
  </si>
  <si>
    <t>Nepal</t>
  </si>
  <si>
    <t>New Zealand</t>
  </si>
  <si>
    <t>Nippon (Japan)</t>
  </si>
  <si>
    <t>Pakistan</t>
  </si>
  <si>
    <t>Palau</t>
  </si>
  <si>
    <t>Papua New Guinea</t>
  </si>
  <si>
    <t>Philippines</t>
  </si>
  <si>
    <t>Samoa</t>
  </si>
  <si>
    <t>Serendib (Sri Lanka)</t>
  </si>
  <si>
    <t>Singapore</t>
  </si>
  <si>
    <t>Solomon Islands</t>
  </si>
  <si>
    <t>Thailand</t>
  </si>
  <si>
    <t>Timor-Leste</t>
  </si>
  <si>
    <t>Tonga</t>
  </si>
  <si>
    <t>Vanuatu</t>
  </si>
  <si>
    <t>Vietnam</t>
  </si>
  <si>
    <t>China</t>
  </si>
  <si>
    <t>Chinese Taipei</t>
  </si>
  <si>
    <t>Hong Kong</t>
  </si>
  <si>
    <t>Korea</t>
  </si>
  <si>
    <t>Macau</t>
  </si>
  <si>
    <t>Mongolia</t>
  </si>
  <si>
    <t>Albania</t>
  </si>
  <si>
    <t>Andorra</t>
  </si>
  <si>
    <t>Armenia</t>
  </si>
  <si>
    <t>Austria</t>
  </si>
  <si>
    <t>Azerbaijan</t>
  </si>
  <si>
    <t>Belarus</t>
  </si>
  <si>
    <t>Belgium</t>
  </si>
  <si>
    <t>Bosnia &amp; Herzegovina</t>
  </si>
  <si>
    <t>Bulgaria</t>
  </si>
  <si>
    <t>Croatia</t>
  </si>
  <si>
    <t>Cyprus</t>
  </si>
  <si>
    <t>Czech Republic</t>
  </si>
  <si>
    <t>Denmark</t>
  </si>
  <si>
    <t>Estonia</t>
  </si>
  <si>
    <t>Faroe Islands</t>
  </si>
  <si>
    <t>Finland</t>
  </si>
  <si>
    <t>France</t>
  </si>
  <si>
    <t>Georgia Republic</t>
  </si>
  <si>
    <t>Germany</t>
  </si>
  <si>
    <t>Gibraltar</t>
  </si>
  <si>
    <t>Great Britain</t>
  </si>
  <si>
    <t>Hellas (Greece)</t>
  </si>
  <si>
    <t>Hungary</t>
  </si>
  <si>
    <t>Iceland</t>
  </si>
  <si>
    <t>Ireland</t>
  </si>
  <si>
    <t>Isle of Man</t>
  </si>
  <si>
    <t>Israel</t>
  </si>
  <si>
    <t>Italy</t>
  </si>
  <si>
    <t>Kazakhstan</t>
  </si>
  <si>
    <t>Kosovo</t>
  </si>
  <si>
    <t>Kyrgyz Republic</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</si>
  <si>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</si>
  <si>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</si>
  <si>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</si>
  <si>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</si>
  <si>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</si>
  <si>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</si>
  <si>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</si>
  <si>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</si>
  <si>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</si>
  <si>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</si>
  <si>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</si>
  <si>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</si>
  <si>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</si>
  <si>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</si>
  <si>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</si>
  <si>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</si>
  <si>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</si>
  <si>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</si>
  <si>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</si>
  <si>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</si>
  <si>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</si>
  <si>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</si>
  <si>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Tajikistan</t>
  </si>
  <si>
    <t>Turkey</t>
  </si>
  <si>
    <t>Turkmenistan</t>
  </si>
  <si>
    <t>Ukraine</t>
  </si>
  <si>
    <t>Uzbekistan</t>
  </si>
  <si>
    <t>Argentina</t>
  </si>
  <si>
    <t>Bolivia</t>
  </si>
  <si>
    <t>Brazil</t>
  </si>
  <si>
    <t>Chile</t>
  </si>
  <si>
    <t>Colombia</t>
  </si>
  <si>
    <t>Costa Rica</t>
  </si>
  <si>
    <t>Cuba</t>
  </si>
  <si>
    <t>Dominican Republic</t>
  </si>
  <si>
    <t>Ecuador</t>
  </si>
  <si>
    <t>El Salvador</t>
  </si>
  <si>
    <t>Guatemala</t>
  </si>
  <si>
    <t>Honduras</t>
  </si>
  <si>
    <t>Mexico</t>
  </si>
  <si>
    <t>Nicaragua</t>
  </si>
  <si>
    <t>Panama</t>
  </si>
  <si>
    <t>Paraguay</t>
  </si>
  <si>
    <t>Peru</t>
  </si>
  <si>
    <t>Puerto Rico</t>
  </si>
  <si>
    <t>Uruguay</t>
  </si>
  <si>
    <t>Venezuela</t>
  </si>
  <si>
    <t>Algeria</t>
  </si>
  <si>
    <t>Bahrain</t>
  </si>
  <si>
    <t>Comoros</t>
  </si>
  <si>
    <t>Djibouti</t>
  </si>
  <si>
    <t>Egypt</t>
  </si>
  <si>
    <t>Iran</t>
  </si>
  <si>
    <t>Iraq</t>
  </si>
  <si>
    <t>Jordan</t>
  </si>
  <si>
    <t>Kuwait</t>
  </si>
  <si>
    <t>Lebanon</t>
  </si>
  <si>
    <t>Libya</t>
  </si>
  <si>
    <t>Mauritania</t>
  </si>
  <si>
    <t>Morocco</t>
  </si>
  <si>
    <t>Oman</t>
  </si>
  <si>
    <t>Palestine</t>
  </si>
  <si>
    <t>Qatar</t>
  </si>
  <si>
    <t>Saudi Arabia</t>
  </si>
  <si>
    <t>Sudan</t>
  </si>
  <si>
    <t>Syria</t>
  </si>
  <si>
    <t>Tunisia</t>
  </si>
  <si>
    <t>United Arab Emirates</t>
  </si>
  <si>
    <t>Yemen</t>
  </si>
  <si>
    <t>Antigua and Barbuda</t>
  </si>
  <si>
    <t>Aruba</t>
  </si>
  <si>
    <t>Bahamas</t>
  </si>
  <si>
    <t>Barbados</t>
  </si>
  <si>
    <t>Belize</t>
  </si>
  <si>
    <t>Bermuda</t>
  </si>
  <si>
    <t>Bonaire</t>
  </si>
  <si>
    <t>Canada</t>
  </si>
  <si>
    <t>Cayman Island</t>
  </si>
  <si>
    <t>Curacao</t>
  </si>
  <si>
    <t>Dominica</t>
  </si>
  <si>
    <t>Guadeloupe</t>
  </si>
  <si>
    <t>Guyana</t>
  </si>
  <si>
    <t>Haiti</t>
  </si>
  <si>
    <t>Jamaica</t>
  </si>
  <si>
    <t>St. Kitts &amp; Nevis</t>
  </si>
  <si>
    <t>St. Lucia</t>
  </si>
  <si>
    <t>St. Maarten</t>
  </si>
  <si>
    <t>St. Vincent and The Grenadines</t>
  </si>
  <si>
    <t>Suriname</t>
  </si>
  <si>
    <t>Trinidad and Tobago</t>
  </si>
  <si>
    <t>US Virgin Islands</t>
  </si>
  <si>
    <t>Alabama</t>
  </si>
  <si>
    <t>Alaska</t>
  </si>
  <si>
    <t>Arizona</t>
  </si>
  <si>
    <t>Arkansas</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</si>
  <si>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</si>
  <si>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</si>
  <si>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</si>
  <si>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</si>
  <si>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</si>
  <si>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</si>
  <si>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</si>
  <si>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</si>
  <si>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</si>
  <si>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</si>
  <si>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</si>
  <si>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</si>
  <si>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</si>
  <si>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</si>
  <si>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</si>
  <si>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</si>
  <si>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</si>
  <si>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</si>
  <si>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</si>
  <si>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</si>
  <si>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</si>
  <si>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</si>
  <si>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</si>
  <si>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</si>
  <si>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New Jersey</t>
  </si>
  <si>
    <t>New Mexico</t>
  </si>
  <si>
    <t>New York</t>
  </si>
  <si>
    <t>North Carolina</t>
  </si>
  <si>
    <t>North Dakota</t>
  </si>
  <si>
    <t>Ohio</t>
  </si>
  <si>
    <t>Oklahoma</t>
  </si>
  <si>
    <t>Oregon</t>
  </si>
  <si>
    <t>Pennsylvania</t>
  </si>
  <si>
    <t>Rhode Island</t>
  </si>
  <si>
    <t>South Carolina</t>
  </si>
  <si>
    <t>South Dakota</t>
  </si>
  <si>
    <t>Southern California</t>
  </si>
  <si>
    <t>Tennessee</t>
  </si>
  <si>
    <t>Texas</t>
  </si>
  <si>
    <t>Utah</t>
  </si>
  <si>
    <t>Vermont</t>
  </si>
  <si>
    <t>Virginia</t>
  </si>
  <si>
    <t>Washington</t>
  </si>
  <si>
    <t>West Virginia</t>
  </si>
  <si>
    <t>Wisconsin</t>
  </si>
  <si>
    <t>Wyoming</t>
  </si>
  <si>
    <t xml:space="preserve">Instructions: </t>
  </si>
  <si>
    <t xml:space="preserve">Choose from the drop-down </t>
  </si>
  <si>
    <t xml:space="preserve">Table of contents </t>
  </si>
  <si>
    <t xml:space="preserve">Completed by </t>
  </si>
  <si>
    <t>Yes</t>
  </si>
  <si>
    <t xml:space="preserve">E4 - Drive Excellence </t>
  </si>
  <si>
    <t>PQS Resources</t>
  </si>
  <si>
    <t xml:space="preserve">PQS FAQ </t>
  </si>
  <si>
    <t>Northern California</t>
  </si>
  <si>
    <t xml:space="preserve">Nevada </t>
  </si>
  <si>
    <t>Stage 3+</t>
  </si>
  <si>
    <t>Link to PQS Frequently Asked Questions</t>
  </si>
  <si>
    <t xml:space="preserve">List names and roles of ALL Program representatives who participated in the self-assessment </t>
  </si>
  <si>
    <t xml:space="preserve">S1- Local Programming </t>
  </si>
  <si>
    <t xml:space="preserve">S3 - Grow Inclusive Practicies </t>
  </si>
  <si>
    <t xml:space="preserve">E1 - Digitize the Movement </t>
  </si>
  <si>
    <t xml:space="preserve">E2 - Grow Revenue </t>
  </si>
  <si>
    <t xml:space="preserve">E3 - Build the Brand </t>
  </si>
  <si>
    <t xml:space="preserve">Click to access each tab </t>
  </si>
  <si>
    <t xml:space="preserve">Target Stage </t>
  </si>
  <si>
    <t xml:space="preserve">Current Stage </t>
  </si>
  <si>
    <t>Budgeting</t>
  </si>
  <si>
    <t xml:space="preserve">Stage 3+ </t>
  </si>
  <si>
    <t xml:space="preserve">Highest stage reached </t>
  </si>
  <si>
    <t>Not currently a priority</t>
  </si>
  <si>
    <t xml:space="preserve">Strategic Plan Reference </t>
  </si>
  <si>
    <t>Dashboard</t>
  </si>
  <si>
    <t>Stage 2</t>
  </si>
  <si>
    <t>Stage 3</t>
  </si>
  <si>
    <t xml:space="preserve">Stage 0 </t>
  </si>
  <si>
    <t>Total</t>
  </si>
  <si>
    <t>Health Professionals</t>
  </si>
  <si>
    <t>Athlete Leadership Training</t>
  </si>
  <si>
    <t>Unified Schools</t>
  </si>
  <si>
    <t>Athlete Leadership Structures</t>
  </si>
  <si>
    <t>Athlete Leadership Roles</t>
  </si>
  <si>
    <t>Athlete and Youth Leaders as Spokespeople</t>
  </si>
  <si>
    <t>Youth Leadership</t>
  </si>
  <si>
    <t>Program engages health professionals and students for training and implementation.</t>
  </si>
  <si>
    <t>Program delivers two Athlete Leadership core training modules.</t>
  </si>
  <si>
    <t>Program partners with one university or professional association to recruit health professionals and students for training and implementation.</t>
  </si>
  <si>
    <t>Program partners with multiple universities and/or professional associations to recruit health professionals and students for training and implementation.</t>
  </si>
  <si>
    <t>Program partners with external organizations to provide specific training to the Athlete Leaders (e.g., communications training).</t>
  </si>
  <si>
    <t>Program delivers 1 advanced leadership course and Special Olympics role training.</t>
  </si>
  <si>
    <t>Program builds relationships with educational institutions (e.g., schools, universities) in at least one geographic area to recruit and engage youth with and without ID in Special Olympics activities.</t>
  </si>
  <si>
    <t xml:space="preserve">Program partners with educational institutions to conduct inclusive sport and education activities (e.g., Unified Sports, youth leadership summit). </t>
  </si>
  <si>
    <t>Program expands Unified Champion Schools to all major geographical areas within the country or state.</t>
  </si>
  <si>
    <t>Program has an Athlete Leadership Council actively providing input to Program leaders and Program decision making.</t>
  </si>
  <si>
    <t>Program has Athlete Leadership Council that plays a meaningful role in Program decision-making as well as implementing its own projects.</t>
  </si>
  <si>
    <t>All committees, planning and implementation activities have athletes fully included as members or leaders of committees.</t>
  </si>
  <si>
    <t>Program has athletes trained and serving in meaningful leadership roles (e.g., Spokesperson, Coach, Health Messenger).</t>
  </si>
  <si>
    <t xml:space="preserve">Program has athletes in intern or unpaid staff positions implementing programming, and uses trained athlete leaders in programmatic areas, events, and activities. </t>
  </si>
  <si>
    <t>Program has an athlete as paid staff. Trained athlete leaders train other athlete leaders and educate Program constituents.</t>
  </si>
  <si>
    <t>Program invites youth and athletes to participate in events with external groups (e.g., giving a speech or introducing an external speaker during an opening ceremony at local Games).</t>
  </si>
  <si>
    <t>Program creates opportunities for meaningful and sustainable interaction between youth/athletes and external groups (e.g., inviting a local official to a Unified Champion School for a Unified Sports game and lunch with students).</t>
  </si>
  <si>
    <t>Program actively recruits young people to get involved in Special Olympics.</t>
  </si>
  <si>
    <t>Program organizes activities to build inclusive mindsets and behaviors in young people (e.g., youth leadership summits, training, etc.).</t>
  </si>
  <si>
    <t>All committees, planning and implementation activities have youth fully included as members or leaders.</t>
  </si>
  <si>
    <t>S2.4 Athletes &amp; youth teaching inclusion</t>
  </si>
  <si>
    <t>S2.3 Internal athlete jobs/roles</t>
  </si>
  <si>
    <t>S2.2 Unified Schools</t>
  </si>
  <si>
    <t>S2.1 Skills &amp; knowledge</t>
  </si>
  <si>
    <t>S2 - Athlete &amp; Youth Empowerment</t>
  </si>
  <si>
    <t>NGO and Service Organizations</t>
  </si>
  <si>
    <t>External Engagement</t>
  </si>
  <si>
    <t>High Level Engagement</t>
  </si>
  <si>
    <t>Games/Events Quality</t>
  </si>
  <si>
    <t>Program analyzes government structure and develops contact with government entities. Relevant government officials attend Special Olympic events and/or take meetings with Special Olympics representatives.</t>
  </si>
  <si>
    <t>Program develops strong relationships with government entities that are willing to use their influence to advance the work of Special Olympics and the rights of people with ID through policy or resource allocation in support of Special Olympics mission.</t>
  </si>
  <si>
    <t>Government officials proactively engage Special Olympics in policy-setting related to inclusion and disability.</t>
  </si>
  <si>
    <t>Program has at least 1 partnership with a non-governmental, intergovernmental, quasi-governmental or service organization (e.g., Lions Clubs International, UNICEF) whose work is complementary and beneficial to Special Olympics.</t>
  </si>
  <si>
    <t>Program has partnerships with at least 2 non-governmental, intergovernmental, quasi-governmental or service organizations whose work is complementary and beneficial to Special Olympics.</t>
  </si>
  <si>
    <t>Program has partnerships with at least 2 non-governmental, intergovernmental, quasi-governmental or service organizations that directly support Special Olympics programming.</t>
  </si>
  <si>
    <t>Program engages with external organizations (e.g., companies, sports federations, health providers, school districts) to raise awareness of need for inclusion of people with ID</t>
  </si>
  <si>
    <t>Program educates external organizations about implementing a Unified Leadership approach to make their organization more inclusive.  Athlete Leaders co-lead external education sessions</t>
  </si>
  <si>
    <t>Program is partnering with external organizations to help them change policies and practices to become more inclusive of people with ID.</t>
  </si>
  <si>
    <t>Program Games include participation by high ranking, influential sport, government, business, education or health leaders (e.g., making a speech, panel discussion, etc.)</t>
  </si>
  <si>
    <t>Program Games include discussions and/or announcements involving high ranking, influential sport, government, business, education or health leaders about policies or resources for inclusion of people with ID.</t>
  </si>
  <si>
    <t xml:space="preserve">Program Games are a high profile, respected platform external partners use to make announcements about improving the lives of people with ID or wider inclusion issues beyond Special Olympics and/or people with ID. </t>
  </si>
  <si>
    <t>Program Games run on time and contain basic protocol elements as defined in the Special Olympics General Rules, including athlete-focused ceremonies and awards that involve external, influential leaders/celebrities.</t>
  </si>
  <si>
    <t>Program Games include an educational component for influential external guests and ensure they have opportunities for interaction with the athletes.</t>
  </si>
  <si>
    <t>Program Games feature high-quality branding and well-planned experiences for external, influential guests to ensure they gain a positive, professional perception of Special Olympics.</t>
  </si>
  <si>
    <t>S3.1 High level systems change</t>
  </si>
  <si>
    <t>S3.2 Inclusive organizations</t>
  </si>
  <si>
    <t>S3.3. Use Games to change systems</t>
  </si>
  <si>
    <t>Content Creation and Analysis</t>
  </si>
  <si>
    <t>Competition Management</t>
  </si>
  <si>
    <t>Constituent Data</t>
  </si>
  <si>
    <t>Virtual Engagement</t>
  </si>
  <si>
    <t>Healthy Athletes Data</t>
  </si>
  <si>
    <t>Technology Software</t>
  </si>
  <si>
    <t>Technology Infrastructure</t>
  </si>
  <si>
    <t>Program engages constituents through traditional technology (e.g., email, Facebook, etc.) and regular virtual events.</t>
  </si>
  <si>
    <t>Program engages constituents through new technology (e.g., Zoom, apps). Sub-programs host regular virtual events.</t>
  </si>
  <si>
    <t>Program engages constituents through customized apps or technology and has advanced systems for online information sharing with staff and volunteers (e.g., fundraising, marketing, social media, communication apps).</t>
  </si>
  <si>
    <t>Program develops its own digital content for website, social media and/or e-newsletters, engaging volunteers or partner/sponsors for digital content creation.</t>
  </si>
  <si>
    <t>Program utilizes digital content created by SOI or Region for website, social media or e-newsletters and/or for physical printing of banners, posters or information booklets.</t>
  </si>
  <si>
    <t>Program creates and analyses year-round digital content across website, social media, e-newsletters with dedicated staff or agency support.</t>
  </si>
  <si>
    <t>Program uses spreadsheets or databases to collect and manage local/state/national competition data.</t>
  </si>
  <si>
    <t>Program uses a competition management system at all levels to record competition data (e.g., GMS or SO Connect) and maintain consistent, regularly updated records. Delegations meet competition registration deadlines.</t>
  </si>
  <si>
    <t>Program uses a web-based competition management system to record competition data (e.g., GMS or SO Connect).  Competition results are consistent, reliable, and available on-demand for engaging fans and media locally.</t>
  </si>
  <si>
    <t>Program maintains basic data on athletes, Unified partners, coaches, families, and volunteers (e.g., name, demographic and contact information) and captures donor, celebrity and fans data.</t>
  </si>
  <si>
    <t>Program uses GMS or SO Connect to maintain up-to-date data for key constituents, including participation information (e.g., events attended, competition results) and coaches certification details and tracks donor/celebrity/fan engagement.</t>
  </si>
  <si>
    <t>Program uses constituent data from GMS or SO Connect to make strategic decisions. Program database records include external coach certification details and support the administration of coach recertification needs.</t>
  </si>
  <si>
    <t>Program has a way of tracking numbers of constituents engaged virtually (e.g., number of followers on social media account).</t>
  </si>
  <si>
    <t>Program has a way of tracking numbers, level, and frequency of virtual constituent engagement.</t>
  </si>
  <si>
    <t>Program consistently tracks levels of virtual constituent engagement and strategically uses results to ensure constituents are engaged and impacted by activities and campaigns.</t>
  </si>
  <si>
    <t>Program captures screening data online during or after Healthy Athletes events and accesses event reports.</t>
  </si>
  <si>
    <t>Program uses digital technology within fitness/ Young Athletes or health education, Healthy Athletes screenings and training (healthcare professionals, Health Messengers).</t>
  </si>
  <si>
    <t>Program captures and provides data to help with SOI health research &amp; evaluation efforts.</t>
  </si>
  <si>
    <t>Program uses basic computer applications for office and program administration, has a basic data back-up system and uses virus protection software.</t>
  </si>
  <si>
    <t>Program has a secure data storage and cloud-based back-up system for storage and sharing of documents, photos, digital tools and documents.</t>
  </si>
  <si>
    <t>Program uses solutions (e.g., cloud-based file sharing, video conference calling) for enabling work in-office or virtually, implements comprehensive information security measures and policies, and runs regular technology checks.</t>
  </si>
  <si>
    <t>Program has basic internet connection and access to basic equipment (phone, computer), dedicated Special Olympics email and develops a basic technology improvement plan.</t>
  </si>
  <si>
    <t>Program has consistent, dedicated internet connectivity and equipment and develops a comprehensive technology improvement strategy across all major functional areas of operations.</t>
  </si>
  <si>
    <t>Program has advanced internet connectivity, necessary equipment and services, and a technology strategy that improves programming (e.g., Healthy Athletes tablets for live data capture and sharing with relevant partners for follow-up).</t>
  </si>
  <si>
    <t>E1.5 Digital modernization</t>
  </si>
  <si>
    <t>E1.4 Secure online environment</t>
  </si>
  <si>
    <t>E1.3 Data management</t>
  </si>
  <si>
    <t>E1.1 Digital Platforms</t>
  </si>
  <si>
    <t>E1.2 Digital content</t>
  </si>
  <si>
    <t>Donor Management &amp; Recognition</t>
  </si>
  <si>
    <t>Planning &amp; Resources</t>
  </si>
  <si>
    <t>Fund Diversification</t>
  </si>
  <si>
    <t>Global Fundraising</t>
  </si>
  <si>
    <t>Program implements a basic approach to assigning rights and benefits to donors and recognizing their support (e.g., thank you letters).</t>
  </si>
  <si>
    <t>Program actively seeks donors and recognizes them based on an established rights and benefits plan.</t>
  </si>
  <si>
    <t>Program advances top donor relationships based on written strategies and internal or external fundraising expertise.</t>
  </si>
  <si>
    <t>Program has a formal commitment (e.g., MOU) from at least 1 government entity to financially support Special Olympics programmatic areas/initiatives (e.g., Sport) through cash/VIK</t>
  </si>
  <si>
    <t>Program collaborates with 1 or more government entities to obtain financial support (cash/VIK) for Special Olympics programming (v/s a stand-alone event).</t>
  </si>
  <si>
    <t>Program collaborates with a government entity to obtain financial support (cash/VIK) for Special Olympics events.</t>
  </si>
  <si>
    <t>Program implements basic fundraising plan, attends SOI/Region-led fundraising trainings and best practices sharing sessions. Program has capacity to prepare/present basic fundraising materials and proposals</t>
  </si>
  <si>
    <t>Program has a fundraising strategy with targets, fundraising materials and identified staff/volunteers, and a pipeline of potential funders with a solid rationale for each</t>
  </si>
  <si>
    <t>Program has a multi-year fundraising strategy and professional proposal materials, including sponsor rights and benefits packages, supported by professional staff.  Program builds partnerships to jointly apply for grants.</t>
  </si>
  <si>
    <t>Program has at least 1 source of budget-relieving cash funding, excluding SOI (e.g., external grant), and receives 2 or more budget-relieving in-kind donations of goods or services</t>
  </si>
  <si>
    <t>Program has 3 or more sources of cash funding and 3 or more in-kind donations of goods or services.  Program conducts risk analysis of current funding and secures at least 1 new source of funds each year.</t>
  </si>
  <si>
    <t>Program has 5 or more sources of cash funding from diverse donors supporting different programmatic areas, receives 5 or more in-kind donations of goods or services, and secures multi-year sources of funding.</t>
  </si>
  <si>
    <t>Program actively participates in regional/global fundraising campaigns and customizes them to their market in order to expand brand recognition and maximize funding.</t>
  </si>
  <si>
    <t>Program actively participates in regional/global fundraising campaigns. Program implements global/regional partnerships as appropriate.</t>
  </si>
  <si>
    <t>Program stays informed on regional/global fundraising campaigns.</t>
  </si>
  <si>
    <r>
      <t xml:space="preserve">Government Relations </t>
    </r>
    <r>
      <rPr>
        <i/>
        <sz val="11"/>
        <rFont val="Ubuntu Light"/>
        <family val="2"/>
      </rPr>
      <t>(if Program judges it appropriate to do so)</t>
    </r>
  </si>
  <si>
    <t>E2.1-E2.3 Build strategic partnerships</t>
  </si>
  <si>
    <t>E2.4-E2.5 Fundraising capacity</t>
  </si>
  <si>
    <t>E2.6-E2.7 Diversify funding channels</t>
  </si>
  <si>
    <t>Social Media Presence</t>
  </si>
  <si>
    <t>Media Coverage</t>
  </si>
  <si>
    <t>Partnerships</t>
  </si>
  <si>
    <t>Branding</t>
  </si>
  <si>
    <t>Global Alignment</t>
  </si>
  <si>
    <t>External Alignment</t>
  </si>
  <si>
    <t>Joint Promotion with Celebrities</t>
  </si>
  <si>
    <t>Highlighting Athlete Talents</t>
  </si>
  <si>
    <t>Local Capacity</t>
  </si>
  <si>
    <t>Program uses donor or media partnerships to help local Special Olympics programs (Clubs) raise awareness in their local community.</t>
  </si>
  <si>
    <t>Program partners with local, regional or national TV/radio/online media entity to profile achievements of the athletes and athlete leaders (e.g., documentary, feature stories).</t>
  </si>
  <si>
    <t>Program has 3 or more known, influential public figures who collaborate with athlete leaders to raise awareness of Special Olympics throughout the year.</t>
  </si>
  <si>
    <t>Program has agreements with multiple external events, including at least one national or state level event, to promote Special Olympics and inclusion of people with ID</t>
  </si>
  <si>
    <t>Program integrates global Special Olympics events/campaigns into its multi-year marketing strategy to take full advantage of opportunities to raise awareness of Special Olympics.</t>
  </si>
  <si>
    <t>Program consistently implements virtual and traditional brand guidelines on all materials at all levels and promotes the brand externally.</t>
  </si>
  <si>
    <t>Program has a formal sponsorship/partnership arrangement with at least one PR, marketing agency and/or media outlet.</t>
  </si>
  <si>
    <t xml:space="preserve">Program social media platforms and website have interactive features designed to attract and engage the public (e.g., online giving). Program uses social media analytics to guide marketing. </t>
  </si>
  <si>
    <t>Program actively seeks and secures year-round media coverage.</t>
  </si>
  <si>
    <t>Program online platforms (social media or website) are professionally designed and managed. Program strategically integrates social media to support marketing activities.</t>
  </si>
  <si>
    <t>Program secures media coverage for one major event, competition or campaign each quarter.</t>
  </si>
  <si>
    <t>Program has a value in-kind arrangement at least one PR, marketing agency and/or media outlets.</t>
  </si>
  <si>
    <t>Program conducts market analysis and implements digital and traditional brand guidelines on all tools and materials at Program and sub-Program levels (e.g., website, uniforms).</t>
  </si>
  <si>
    <t>Program builds its own campaign to raise awareness related to at least one global Special Olympics event every year.</t>
  </si>
  <si>
    <t>Program has at least one agreement with an external event organizer to use their event as a means of raising awareness of Special Olympics.</t>
  </si>
  <si>
    <t>Program has at least 2 known, influential public figures who collaborate with athlete leaders to promote Special Olympics at least 3 times a year</t>
  </si>
  <si>
    <t>Program uses athlete leaders as its main spokespeople and has an active strategy of gaining coverage that features athlete leaders.</t>
  </si>
  <si>
    <t>Program has a deliberate strategy to enable and support local Special Olympics programs (Clubs) to raise awareness in their local community.</t>
  </si>
  <si>
    <t>Program ensures local Special Olympics programs (Clubs) have basic training and materials to engage in PR activities in their local community,</t>
  </si>
  <si>
    <t>Program promotes achievements of athletes, especially in sport, on social media.</t>
  </si>
  <si>
    <t>Program has at least 1 known, influential public figure who collaborates with an Athlete Leader to promote Special Olympics at least once a year</t>
  </si>
  <si>
    <t>Program takes part in events organized by external groups to help raise awareness of Special Olympics.</t>
  </si>
  <si>
    <t>Program uses information supplied by SOI about global Special Olympics events (e.g., World Games) to raise awareness.</t>
  </si>
  <si>
    <t>Program implements SOI brand guidelines for basic digital and traditional materials (e.g., digital logos, banners, t-shirts).</t>
  </si>
  <si>
    <t>Program has relationships with PR, marketing, communications and/or media professionals for guidance and support.</t>
  </si>
  <si>
    <t xml:space="preserve">Program secures media coverage for at least 1 major annual event, competition, or campaign. </t>
  </si>
  <si>
    <t>Program has a strong managed social media presence through at least one platform, where stories and sporting events highlighting athletes are consistently shared.</t>
  </si>
  <si>
    <t>E3.4 Athlete leaders building awareness</t>
  </si>
  <si>
    <t>E3.3 Build on external events</t>
  </si>
  <si>
    <t>E3.2 Build on global Special Olympics events</t>
  </si>
  <si>
    <t>E3.1 Brand reach</t>
  </si>
  <si>
    <t>Overall</t>
  </si>
  <si>
    <t xml:space="preserve">Strategic Plan Area </t>
  </si>
  <si>
    <t xml:space="preserve">Not a priority </t>
  </si>
  <si>
    <t xml:space="preserve">Highest Stage Achieved </t>
  </si>
  <si>
    <t>E3.5-E3.7 Local marketing &amp; comms.</t>
  </si>
  <si>
    <t>↑</t>
  </si>
  <si>
    <t>High Priority</t>
  </si>
  <si>
    <t>Watch instructional video</t>
  </si>
  <si>
    <t>Watch step-by-step instructional video</t>
  </si>
  <si>
    <t xml:space="preserve">Progress Report Comments  </t>
  </si>
  <si>
    <t xml:space="preserve">Complete </t>
  </si>
  <si>
    <t xml:space="preserve">On track </t>
  </si>
  <si>
    <t xml:space="preserve">Slightly off-track </t>
  </si>
  <si>
    <t xml:space="preserve">Not on track </t>
  </si>
  <si>
    <t>Link to Resources.org page</t>
  </si>
  <si>
    <r>
      <t xml:space="preserve">Progress Report 
</t>
    </r>
    <r>
      <rPr>
        <i/>
        <sz val="11"/>
        <rFont val="Ubuntu Light"/>
        <family val="2"/>
      </rPr>
      <t>Select progress status from drop-down</t>
    </r>
  </si>
  <si>
    <t xml:space="preserve">PROGRAM PROFILE </t>
  </si>
  <si>
    <t xml:space="preserve"> </t>
  </si>
  <si>
    <t>Stage 3 or 3+</t>
  </si>
  <si>
    <t xml:space="preserve">High Priority </t>
  </si>
  <si>
    <t xml:space="preserve">Date </t>
  </si>
  <si>
    <t>Summary Report</t>
  </si>
  <si>
    <r>
      <t xml:space="preserve">Once you complete the self-assessment, to generate the summary PDF go to </t>
    </r>
    <r>
      <rPr>
        <b/>
        <sz val="12"/>
        <rFont val="Ubuntu"/>
        <family val="2"/>
      </rPr>
      <t>File</t>
    </r>
    <r>
      <rPr>
        <sz val="12"/>
        <rFont val="Ubuntu"/>
        <family val="2"/>
      </rPr>
      <t xml:space="preserve"> =&gt; </t>
    </r>
    <r>
      <rPr>
        <b/>
        <sz val="12"/>
        <rFont val="Ubuntu"/>
        <family val="2"/>
      </rPr>
      <t>Print</t>
    </r>
    <r>
      <rPr>
        <sz val="12"/>
        <rFont val="Ubuntu"/>
        <family val="2"/>
      </rPr>
      <t xml:space="preserve"> =&gt; Select "</t>
    </r>
    <r>
      <rPr>
        <b/>
        <sz val="12"/>
        <rFont val="Ubuntu"/>
        <family val="2"/>
      </rPr>
      <t>Adobe PDF</t>
    </r>
    <r>
      <rPr>
        <sz val="12"/>
        <rFont val="Ubuntu"/>
        <family val="2"/>
      </rPr>
      <t>" from the list of printers =&gt; select  "</t>
    </r>
    <r>
      <rPr>
        <b/>
        <sz val="12"/>
        <rFont val="Ubuntu"/>
        <family val="2"/>
      </rPr>
      <t>Print Entire Workbook</t>
    </r>
    <r>
      <rPr>
        <sz val="12"/>
        <rFont val="Ubuntu"/>
        <family val="2"/>
      </rPr>
      <t>" from the Settings =&gt; click "</t>
    </r>
    <r>
      <rPr>
        <b/>
        <sz val="12"/>
        <rFont val="Ubuntu"/>
        <family val="2"/>
      </rPr>
      <t>Print</t>
    </r>
    <r>
      <rPr>
        <sz val="12"/>
        <rFont val="Ubuntu"/>
        <family val="2"/>
      </rPr>
      <t>"</t>
    </r>
  </si>
  <si>
    <t xml:space="preserve">Fill-in the date of when the self-assessment was completed or last updated </t>
  </si>
  <si>
    <r>
      <t xml:space="preserve">Comments </t>
    </r>
    <r>
      <rPr>
        <i/>
        <sz val="11"/>
        <rFont val="Ubuntu Light"/>
        <family val="2"/>
      </rPr>
      <t xml:space="preserve">
Share comments about your current stage, target stage and action STEPS for MOVING to the target stage</t>
    </r>
    <r>
      <rPr>
        <b/>
        <sz val="11"/>
        <rFont val="Ubuntu Light"/>
        <family val="2"/>
      </rPr>
      <t xml:space="preserve"> </t>
    </r>
  </si>
  <si>
    <r>
      <t xml:space="preserve">Comments 
</t>
    </r>
    <r>
      <rPr>
        <i/>
        <sz val="11"/>
        <rFont val="Ubuntu Light"/>
        <family val="2"/>
      </rPr>
      <t xml:space="preserve">Share comments about your current stage, target stage and action STEPS for MOVING to the target stage </t>
    </r>
  </si>
  <si>
    <t xml:space="preserve">Total </t>
  </si>
  <si>
    <t xml:space="preserve">Standards identified as HIGH priority </t>
  </si>
  <si>
    <t>Standards identified as NOT a priority</t>
  </si>
  <si>
    <t xml:space="preserve">Standards with HIGHEST stage achieved </t>
  </si>
  <si>
    <t xml:space="preserve">Total standards </t>
  </si>
  <si>
    <t xml:space="preserve">Summary of Program current stages by Strategic Plan area </t>
  </si>
  <si>
    <t xml:space="preserve">All Strategic Plan Areas </t>
  </si>
  <si>
    <t xml:space="preserve">S2 - Athlete &amp; Youth Empowerment </t>
  </si>
  <si>
    <t>S3 - Grow Inclusive Practicies</t>
  </si>
  <si>
    <t>E3 - Build the Brand</t>
  </si>
  <si>
    <t>Completion progress</t>
  </si>
  <si>
    <t xml:space="preserve">Self-Assessment  </t>
  </si>
  <si>
    <t>Completion Progress</t>
  </si>
  <si>
    <t xml:space="preserve">No stage reached yet </t>
  </si>
  <si>
    <t>Less than Stage 1</t>
  </si>
  <si>
    <t>Haven't reached Stage 1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</si>
</sst>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1" x14ac:knownFonts="1">
    <font>
      <sz val="11"/>
      <color theme="1"/>
      <name val="Calibri"/>
      <family val="2"/>
      <scheme val="minor"/>
    </font>
    <font>
      <sz val="8"/>
      <name val="Calibri"/>
      <family val="2"/>
      <scheme val="minor"/>
    </font>
    <font>
      <sz val="11"/>
      <name val="Ubuntu"/>
      <family val="2"/>
    </font>
    <font>
      <b/>
      <sz val="11"/>
      <name val="Ubuntu Light"/>
      <family val="2"/>
    </font>
    <font>
      <sz val="11"/>
      <name val="Ubuntu Light"/>
      <family val="2"/>
    </font>
    <font>
      <i/>
      <sz val="11"/>
      <name val="Ubuntu Light"/>
      <family val="2"/>
    </font>
    <font>
      <u/>
      <sz val="11"/>
      <color theme="10"/>
      <name val="Calibri"/>
      <family val="2"/>
      <scheme val="minor"/>
    </font>
    <font>
      <b/>
      <sz val="10"/>
      <name val="Ubuntu Light"/>
      <family val="2"/>
    </font>
    <font>
      <sz val="11"/>
      <color theme="1"/>
      <name val="Calibri"/>
      <family val="2"/>
      <scheme val="minor"/>
    </font>
    <font>
      <sz val="10"/>
      <name val="Ubuntu"/>
      <family val="2"/>
    </font>
    <font>
      <i/>
      <sz val="9"/>
      <color theme="1"/>
      <name val="Ubuntu"/>
      <family val="2"/>
    </font>
    <font>
      <sz val="14"/>
      <color theme="1"/>
      <name val="Calibri"/>
      <family val="2"/>
      <scheme val="minor"/>
    </font>
    <font>
      <b/>
      <sz val="12"/>
      <name val="Ubuntu Light"/>
      <family val="2"/>
    </font>
    <font>
      <b/>
      <sz val="14"/>
      <name val="Ubuntu Light"/>
      <family val="2"/>
    </font>
    <font>
      <b/>
      <i/>
      <sz val="10"/>
      <name val="Ubuntu Light"/>
      <family val="2"/>
    </font>
    <font>
      <i/>
      <sz val="10"/>
      <color theme="1"/>
      <name val="Ubuntu"/>
      <family val="2"/>
    </font>
    <font>
      <sz val="12"/>
      <name val="Ubuntu"/>
      <family val="2"/>
    </font>
    <font>
      <i/>
      <sz val="12"/>
      <color theme="1"/>
      <name val="Ubuntu"/>
      <family val="2"/>
    </font>
    <font>
      <sz val="12"/>
      <color theme="1"/>
      <name val="Ubuntu"/>
      <family val="2"/>
    </font>
    <font>
      <sz val="11"/>
      <color theme="1"/>
      <name val="Calibri"/>
      <family val="2"/>
    </font>
    <font>
      <b/>
      <sz val="12"/>
      <color rgb="FFFF0000"/>
      <name val="Calibri"/>
      <family val="2"/>
    </font>
    <font>
      <b/>
      <sz val="12"/>
      <color rgb="FFFFC000"/>
      <name val="Calibri"/>
      <family val="2"/>
    </font>
    <font>
      <b/>
      <sz val="20"/>
      <name val="Ubuntu Light"/>
      <family val="2"/>
    </font>
    <font>
      <b/>
      <sz val="12"/>
      <name val="Ubuntu"/>
      <family val="2"/>
    </font>
    <font>
      <b/>
      <sz val="10"/>
      <color theme="1"/>
      <name val="Ubuntu Light"/>
      <family val="2"/>
    </font>
    <font>
      <b/>
      <sz val="11"/>
      <name val="Ubuntu"/>
      <family val="2"/>
    </font>
    <font>
      <sz val="10"/>
      <name val="Ubuntu Light"/>
      <family val="2"/>
    </font>
    <font>
      <sz val="10"/>
      <color theme="1"/>
      <name val="Ubuntu Light"/>
      <family val="2"/>
    </font>
    <font>
      <i/>
      <sz val="9"/>
      <name val="Ubuntu"/>
      <family val="2"/>
    </font>
    <font>
      <b/>
      <sz val="14"/>
      <name val="Ubuntu"/>
      <family val="2"/>
    </font>
    <font>
      <b/>
      <sz val="9"/>
      <name val="Ubuntu Light"/>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3">
    <xf numFmtId="0" fontId="0" fillId="0" borderId="0"/>
    <xf numFmtId="0" fontId="6" fillId="0" borderId="0" applyNumberFormat="0" applyFill="0" applyBorder="0" applyAlignment="0" applyProtection="0"/>
    <xf numFmtId="9" fontId="8" fillId="0" borderId="0" applyFont="0" applyFill="0" applyBorder="0" applyAlignment="0" applyProtection="0"/>
  </cellStyleXfs>
  <cellXfs count="86">
    <xf numFmtId="0" fontId="0" fillId="0" borderId="0" xfId="0"/>
    <xf numFmtId="0" fontId="2" fillId="0" borderId="0" xfId="0" applyFont="1" applyAlignment="1">
      <alignment wrapText="1"/>
    </xf>
    <xf numFmtId="0" fontId="3" fillId="0" borderId="0" xfId="0" applyFont="1" applyAlignment="1" applyProtection="1">
      <alignment horizontal="center" wrapText="1"/>
    </xf>
    <xf numFmtId="0" fontId="4" fillId="0" borderId="0" xfId="0" applyFont="1" applyAlignment="1" applyProtection="1">
      <alignment horizontal="center" wrapText="1"/>
    </xf>
    <xf numFmtId="0" fontId="4" fillId="0" borderId="0" xfId="0" applyFont="1" applyAlignment="1" applyProtection="1">
      <alignment wrapText="1"/>
    </xf>
    <xf numFmtId="0" fontId="4" fillId="0" borderId="0" xfId="0" applyFont="1" applyAlignment="1" applyProtection="1">
      <alignment wrapText="1"/>
      <protection locked="0"/>
    </xf>
    <xf numFmtId="0" fontId="4"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protection locked="0"/>
    </xf>
    <xf numFmtId="9" fontId="0" fillId="0" borderId="0" xfId="2" applyFont="1"/>
    <xf numFmtId="0" fontId="10" fillId="0" borderId="0" xfId="0" applyFont="1" applyAlignment="1">
      <alignment vertical="top"/>
    </xf>
    <xf numFmtId="0" fontId="9" fillId="0" borderId="0" xfId="1" applyFont="1"/>
    <xf numFmtId="0" fontId="4" fillId="2" borderId="3"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5" borderId="4" xfId="0" applyFont="1" applyFill="1" applyBorder="1" applyAlignment="1" applyProtection="1">
      <alignment horizontal="center" vertical="top" wrapText="1"/>
    </xf>
    <xf numFmtId="0" fontId="3" fillId="5" borderId="4" xfId="0" applyFont="1" applyFill="1" applyBorder="1" applyAlignment="1" applyProtection="1">
      <alignment horizontal="center" vertical="top" wrapText="1"/>
      <protection locked="0"/>
    </xf>
    <xf numFmtId="0" fontId="3" fillId="5" borderId="4" xfId="0" applyFont="1" applyFill="1" applyBorder="1" applyAlignment="1" applyProtection="1">
      <alignment horizontal="left" vertical="top" wrapText="1"/>
    </xf>
    <xf numFmtId="0" fontId="3" fillId="5" borderId="6" xfId="0" applyFont="1" applyFill="1" applyBorder="1" applyAlignment="1" applyProtection="1">
      <alignment horizontal="left" vertical="top" wrapText="1"/>
    </xf>
    <xf numFmtId="0" fontId="3" fillId="5" borderId="8" xfId="0" applyFont="1" applyFill="1" applyBorder="1" applyAlignment="1" applyProtection="1">
      <alignment horizontal="left" vertical="top" wrapText="1"/>
    </xf>
    <xf numFmtId="0" fontId="3" fillId="5" borderId="7" xfId="0" applyFont="1" applyFill="1" applyBorder="1" applyAlignment="1" applyProtection="1">
      <alignment horizontal="left" vertical="top" wrapText="1"/>
    </xf>
    <xf numFmtId="0" fontId="3" fillId="5" borderId="6" xfId="0" applyFont="1" applyFill="1" applyBorder="1" applyAlignment="1" applyProtection="1">
      <alignment vertical="top" wrapText="1"/>
    </xf>
    <xf numFmtId="0" fontId="3" fillId="5" borderId="8" xfId="0" applyFont="1" applyFill="1" applyBorder="1" applyAlignment="1" applyProtection="1">
      <alignment vertical="top" wrapText="1"/>
    </xf>
    <xf numFmtId="0" fontId="3" fillId="5" borderId="7" xfId="0" applyFont="1" applyFill="1" applyBorder="1" applyAlignment="1" applyProtection="1">
      <alignment vertical="top" wrapText="1"/>
    </xf>
    <xf numFmtId="0" fontId="3" fillId="5" borderId="4" xfId="0" applyFont="1" applyFill="1" applyBorder="1" applyAlignment="1" applyProtection="1">
      <alignment vertical="top" wrapText="1"/>
    </xf>
    <xf numFmtId="0" fontId="3" fillId="5" borderId="7" xfId="0" applyFont="1" applyFill="1" applyBorder="1" applyAlignment="1" applyProtection="1">
      <alignment horizontal="center" vertical="top" wrapText="1"/>
    </xf>
    <xf numFmtId="0" fontId="3" fillId="5" borderId="8" xfId="0" applyFont="1" applyFill="1" applyBorder="1" applyAlignment="1" applyProtection="1">
      <alignment horizontal="center" vertical="top" wrapText="1"/>
    </xf>
    <xf numFmtId="9" fontId="0" fillId="0" borderId="0" xfId="0" applyNumberFormat="1"/>
    <xf numFmtId="0" fontId="0" fillId="0" borderId="0" xfId="0" applyAlignment="1">
      <alignment wrapText="1"/>
    </xf>
    <xf numFmtId="0" fontId="13" fillId="2" borderId="0" xfId="0" applyFont="1" applyFill="1" applyAlignment="1">
      <alignment vertical="top" wrapText="1"/>
    </xf>
    <xf numFmtId="0" fontId="13" fillId="0" borderId="0" xfId="0" applyFont="1" applyAlignment="1">
      <alignment vertical="top"/>
    </xf>
    <xf numFmtId="0" fontId="11" fillId="0" borderId="0" xfId="0" applyFont="1" applyAlignment="1">
      <alignment vertical="top"/>
    </xf>
    <xf numFmtId="0" fontId="13" fillId="2" borderId="0" xfId="0" applyFont="1" applyFill="1" applyAlignment="1"/>
    <xf numFmtId="0" fontId="14" fillId="2" borderId="0" xfId="0" applyFont="1" applyFill="1" applyAlignment="1">
      <alignment vertical="top"/>
    </xf>
    <xf numFmtId="0" fontId="4" fillId="2" borderId="0" xfId="0" applyFont="1" applyFill="1" applyAlignment="1" applyProtection="1">
      <alignment horizontal="center" wrapText="1"/>
    </xf>
    <xf numFmtId="0" fontId="4" fillId="2" borderId="0" xfId="0" applyFont="1" applyFill="1" applyAlignment="1" applyProtection="1">
      <alignment wrapText="1"/>
      <protection locked="0"/>
    </xf>
    <xf numFmtId="0" fontId="15" fillId="0" borderId="0" xfId="0" applyFont="1" applyAlignment="1">
      <alignment vertical="top"/>
    </xf>
    <xf numFmtId="0" fontId="16" fillId="3" borderId="0" xfId="1" applyFont="1" applyFill="1" applyAlignment="1">
      <alignment vertical="top" wrapText="1"/>
    </xf>
    <xf numFmtId="0" fontId="17" fillId="0" borderId="0" xfId="0" applyFont="1" applyAlignment="1">
      <alignment vertical="top"/>
    </xf>
    <xf numFmtId="0" fontId="12" fillId="0" borderId="0" xfId="0" applyFont="1" applyAlignment="1" applyProtection="1">
      <alignment horizontal="center" wrapText="1"/>
    </xf>
    <xf numFmtId="0" fontId="16" fillId="3" borderId="0" xfId="1" quotePrefix="1" applyFont="1" applyFill="1"/>
    <xf numFmtId="0" fontId="16" fillId="3" borderId="0" xfId="1" applyFont="1" applyFill="1"/>
    <xf numFmtId="0" fontId="18" fillId="4" borderId="1" xfId="0" applyFont="1" applyFill="1" applyBorder="1"/>
    <xf numFmtId="0" fontId="18" fillId="4" borderId="1" xfId="0" applyFont="1" applyFill="1" applyBorder="1" applyAlignment="1">
      <alignment vertical="top" wrapText="1"/>
    </xf>
    <xf numFmtId="164" fontId="18" fillId="4" borderId="1" xfId="0" applyNumberFormat="1" applyFont="1" applyFill="1" applyBorder="1" applyAlignment="1" applyProtection="1">
      <alignment horizontal="left"/>
      <protection hidden="1"/>
    </xf>
    <xf numFmtId="0" fontId="4" fillId="0" borderId="0" xfId="0" applyFont="1" applyAlignment="1" applyProtection="1">
      <alignment horizontal="center" wrapText="1"/>
      <protection locked="0"/>
    </xf>
    <xf numFmtId="0" fontId="22" fillId="2" borderId="3"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xf>
    <xf numFmtId="0" fontId="20" fillId="0" borderId="0" xfId="0" applyFont="1" applyAlignment="1">
      <alignment horizontal="center"/>
    </xf>
    <xf numFmtId="0" fontId="21" fillId="0" borderId="0" xfId="0" applyFont="1" applyAlignment="1">
      <alignment horizontal="center"/>
    </xf>
    <xf numFmtId="0" fontId="19" fillId="0" borderId="0" xfId="0" applyFont="1" applyAlignment="1">
      <alignment horizontal="center"/>
    </xf>
    <xf numFmtId="0" fontId="16" fillId="0" borderId="0" xfId="0" applyFont="1" applyAlignment="1" applyProtection="1">
      <alignment horizontal="left" wrapText="1"/>
    </xf>
    <xf numFmtId="0" fontId="3" fillId="6" borderId="4" xfId="0" applyFont="1" applyFill="1" applyBorder="1" applyAlignment="1" applyProtection="1">
      <alignment horizontal="center" vertical="top" wrapText="1"/>
      <protection locked="0"/>
    </xf>
    <xf numFmtId="0" fontId="22" fillId="2" borderId="9" xfId="0" applyFont="1" applyFill="1" applyBorder="1" applyAlignment="1" applyProtection="1">
      <alignment horizontal="center" vertical="top" wrapText="1"/>
      <protection locked="0"/>
    </xf>
    <xf numFmtId="0" fontId="4" fillId="2" borderId="9" xfId="0" applyFont="1" applyFill="1" applyBorder="1" applyAlignment="1" applyProtection="1">
      <alignment horizontal="left" vertical="top" wrapText="1"/>
      <protection locked="0"/>
    </xf>
    <xf numFmtId="0" fontId="22" fillId="2" borderId="10"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left" vertical="top" wrapText="1"/>
      <protection locked="0"/>
    </xf>
    <xf numFmtId="0" fontId="2" fillId="0" borderId="0" xfId="0" applyFont="1" applyAlignment="1"/>
    <xf numFmtId="0" fontId="25" fillId="0" borderId="0" xfId="0" applyFont="1" applyAlignment="1"/>
    <xf numFmtId="0" fontId="4" fillId="0" borderId="0" xfId="0" applyFont="1" applyBorder="1" applyAlignment="1" applyProtection="1">
      <alignment wrapText="1"/>
      <protection locked="0"/>
    </xf>
    <xf numFmtId="9" fontId="26" fillId="0" borderId="12" xfId="0" applyNumberFormat="1" applyFont="1" applyBorder="1" applyAlignment="1" applyProtection="1">
      <alignment horizontal="left" wrapText="1"/>
    </xf>
    <xf numFmtId="0" fontId="2" fillId="0" borderId="0" xfId="0" applyFont="1" applyAlignment="1" applyProtection="1">
      <alignment wrapText="1"/>
      <protection locked="0"/>
    </xf>
    <xf numFmtId="0" fontId="25" fillId="0" borderId="0" xfId="0" applyFont="1" applyAlignment="1">
      <alignment wrapText="1"/>
    </xf>
    <xf numFmtId="0" fontId="4" fillId="0" borderId="0" xfId="0" applyFont="1" applyBorder="1" applyAlignment="1" applyProtection="1">
      <alignment wrapText="1"/>
    </xf>
    <xf numFmtId="0" fontId="12" fillId="2" borderId="0" xfId="0" applyFont="1" applyFill="1"/>
    <xf numFmtId="0" fontId="27" fillId="0" borderId="11" xfId="0" applyFont="1" applyBorder="1"/>
    <xf numFmtId="0" fontId="24" fillId="0" borderId="14" xfId="0" applyFont="1" applyBorder="1"/>
    <xf numFmtId="9" fontId="7" fillId="0" borderId="15" xfId="0" applyNumberFormat="1" applyFont="1" applyBorder="1" applyAlignment="1" applyProtection="1">
      <alignment horizontal="left" wrapText="1"/>
    </xf>
    <xf numFmtId="0" fontId="26" fillId="2" borderId="12" xfId="0" applyFont="1" applyFill="1" applyBorder="1"/>
    <xf numFmtId="0" fontId="26" fillId="2" borderId="11" xfId="0" applyFont="1" applyFill="1" applyBorder="1" applyAlignment="1">
      <alignment vertical="top"/>
    </xf>
    <xf numFmtId="0" fontId="26" fillId="0" borderId="11" xfId="0" applyFont="1" applyBorder="1" applyAlignment="1"/>
    <xf numFmtId="0" fontId="27" fillId="0" borderId="11" xfId="0" applyFont="1" applyBorder="1" applyAlignment="1"/>
    <xf numFmtId="0" fontId="27" fillId="0" borderId="13" xfId="0" applyFont="1" applyBorder="1"/>
    <xf numFmtId="0" fontId="28" fillId="0" borderId="0" xfId="0" applyFont="1" applyAlignment="1"/>
    <xf numFmtId="0" fontId="29" fillId="0" borderId="0" xfId="0" applyFont="1" applyAlignment="1">
      <alignment wrapText="1"/>
    </xf>
    <xf numFmtId="0" fontId="29" fillId="0" borderId="0" xfId="0" applyFont="1" applyAlignment="1"/>
    <xf numFmtId="9" fontId="12" fillId="0" borderId="16" xfId="0" applyNumberFormat="1" applyFont="1" applyBorder="1" applyAlignment="1" applyProtection="1">
      <alignment horizontal="left" vertical="top" wrapText="1"/>
    </xf>
    <xf numFmtId="9" fontId="4" fillId="0" borderId="0" xfId="0" applyNumberFormat="1" applyFont="1" applyAlignment="1" applyProtection="1">
      <alignment horizontal="left" wrapText="1"/>
    </xf>
    <xf numFmtId="0" fontId="26" fillId="2" borderId="0" xfId="0" applyFont="1" applyFill="1" applyBorder="1" applyAlignment="1">
      <alignment vertical="top"/>
    </xf>
    <xf numFmtId="0" fontId="2" fillId="0" borderId="0" xfId="0" applyFont="1" applyBorder="1" applyAlignment="1">
      <alignment wrapText="1"/>
    </xf>
    <xf numFmtId="0" fontId="7" fillId="2" borderId="0" xfId="0" applyFont="1" applyFill="1" applyBorder="1" applyAlignment="1">
      <alignment horizontal="center" vertical="top"/>
    </xf>
    <xf numFmtId="0" fontId="30" fillId="7" borderId="17" xfId="0" applyFont="1" applyFill="1" applyBorder="1" applyAlignment="1">
      <alignment vertical="center"/>
    </xf>
    <xf numFmtId="0" fontId="30" fillId="7" borderId="18" xfId="0" applyFont="1" applyFill="1" applyBorder="1" applyAlignment="1">
      <alignment vertical="center" wrapText="1"/>
    </xf>
    <xf numFmtId="0" fontId="30" fillId="7" borderId="18" xfId="0" applyFont="1" applyFill="1" applyBorder="1" applyAlignment="1">
      <alignment vertical="center"/>
    </xf>
    <xf numFmtId="0" fontId="30" fillId="7" borderId="19" xfId="0" applyFont="1" applyFill="1" applyBorder="1" applyAlignment="1">
      <alignment vertical="center"/>
    </xf>
  </cellXfs>
  <cellStyles count="3">
    <cellStyle name="Hyperlink" xfId="1" builtinId="8"/>
    <cellStyle name="Normal" xfId="0" builtinId="0"/>
    <cellStyle name="Percent" xfId="2" builtinId="5"/>
  </cellStyles>
  <dxfs count="80">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538DD5"/>
      <color rgb="FFA6FAAC"/>
      <color rgb="FFF98363"/>
      <color rgb="FFE6F694"/>
      <color rgb="FFB5CD81"/>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Data!$I$11</c:f>
              <c:strCache>
                <c:ptCount val="1"/>
                <c:pt idx="0">
                  <c:v>No stage reached yet </c:v>
                </c:pt>
              </c:strCache>
            </c:strRef>
          </c:tx>
          <c:spPr>
            <a:solidFill>
              <a:schemeClr val="accent1">
                <a:lumMod val="40000"/>
                <a:lumOff val="60000"/>
              </a:schemeClr>
            </a:solidFill>
            <a:ln>
              <a:noFill/>
            </a:ln>
            <a:effectLst/>
          </c:spPr>
          <c:invertIfNegative val="0"/>
          <c:dPt>
            <c:idx val="0"/>
            <c:invertIfNegative val="0"/>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1-0AF0-4325-93B4-41D7BB4968F5}"/>
              </c:ext>
            </c:extLst>
          </c:dPt>
          <c:dPt>
            <c:idx val="1"/>
            <c:invertIfNegative val="0"/>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0AF0-4325-93B4-41D7BB4968F5}"/>
              </c:ext>
            </c:extLst>
          </c:dPt>
          <c:dPt>
            <c:idx val="2"/>
            <c:invertIfNegative val="0"/>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5-0AF0-4325-93B4-41D7BB4968F5}"/>
              </c:ext>
            </c:extLst>
          </c:dPt>
          <c:dPt>
            <c:idx val="3"/>
            <c:invertIfNegative val="0"/>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7-0AF0-4325-93B4-41D7BB4968F5}"/>
              </c:ext>
            </c:extLst>
          </c:dPt>
          <c:cat>
            <c:strRef>
              <c:f>Data!$H$12:$H$19</c:f>
              <c:strCache>
                <c:ptCount val="8"/>
                <c:pt idx="0">
                  <c:v>S1- Local Programming </c:v>
                </c:pt>
                <c:pt idx="1">
                  <c:v>S2 - Athlete &amp; Youth Empowerment</c:v>
                </c:pt>
                <c:pt idx="2">
                  <c:v>S3 - Grow Inclusive Practicies </c:v>
                </c:pt>
                <c:pt idx="3">
                  <c:v>E1 - Digitize the Movement </c:v>
                </c:pt>
                <c:pt idx="4">
                  <c:v>E2 - Grow Revenue </c:v>
                </c:pt>
                <c:pt idx="5">
                  <c:v>E3 - Build the Brand </c:v>
                </c:pt>
                <c:pt idx="6">
                  <c:v>E4 - Drive Excellence </c:v>
                </c:pt>
                <c:pt idx="7">
                  <c:v>Overall</c:v>
                </c:pt>
              </c:strCache>
            </c:strRef>
          </c:cat>
          <c:val>
            <c:numRef>
              <c:f>Data!$I$12:$I$19</c:f>
              <c:numCache>
                <c:formatCode>0%</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8-0AF0-4325-93B4-41D7BB4968F5}"/>
            </c:ext>
          </c:extLst>
        </c:ser>
        <c:ser>
          <c:idx val="1"/>
          <c:order val="1"/>
          <c:tx>
            <c:strRef>
              <c:f>Data!$J$11</c:f>
              <c:strCache>
                <c:ptCount val="1"/>
                <c:pt idx="0">
                  <c:v>Stage 1</c:v>
                </c:pt>
              </c:strCache>
            </c:strRef>
          </c:tx>
          <c:spPr>
            <a:solidFill>
              <a:schemeClr val="accent2">
                <a:lumMod val="40000"/>
                <a:lumOff val="60000"/>
              </a:schemeClr>
            </a:solidFill>
            <a:ln>
              <a:noFill/>
            </a:ln>
            <a:effectLst/>
          </c:spPr>
          <c:invertIfNegative val="0"/>
          <c:dPt>
            <c:idx val="0"/>
            <c:invertIfNegative val="0"/>
            <c:bubble3D val="0"/>
            <c:spPr>
              <a:solidFill>
                <a:schemeClr val="accent2">
                  <a:lumMod val="40000"/>
                  <a:lumOff val="60000"/>
                </a:schemeClr>
              </a:solidFill>
              <a:ln>
                <a:noFill/>
              </a:ln>
              <a:effectLst/>
            </c:spPr>
            <c:extLst xmlns:c15="http://schemas.microsoft.com/office/drawing/2012/chart">
              <c:ext xmlns:c16="http://schemas.microsoft.com/office/drawing/2014/chart" uri="{C3380CC4-5D6E-409C-BE32-E72D297353CC}">
                <c16:uniqueId val="{0000000A-0AF0-4325-93B4-41D7BB4968F5}"/>
              </c:ext>
            </c:extLst>
          </c:dPt>
          <c:dPt>
            <c:idx val="1"/>
            <c:invertIfNegative val="0"/>
            <c:bubble3D val="0"/>
            <c:spPr>
              <a:solidFill>
                <a:schemeClr val="accent2">
                  <a:lumMod val="40000"/>
                  <a:lumOff val="60000"/>
                </a:schemeClr>
              </a:solidFill>
              <a:ln>
                <a:noFill/>
              </a:ln>
              <a:effectLst/>
            </c:spPr>
            <c:extLst xmlns:c15="http://schemas.microsoft.com/office/drawing/2012/chart">
              <c:ext xmlns:c16="http://schemas.microsoft.com/office/drawing/2014/chart" uri="{C3380CC4-5D6E-409C-BE32-E72D297353CC}">
                <c16:uniqueId val="{0000000C-0AF0-4325-93B4-41D7BB4968F5}"/>
              </c:ext>
            </c:extLst>
          </c:dPt>
          <c:dPt>
            <c:idx val="2"/>
            <c:invertIfNegative val="0"/>
            <c:bubble3D val="0"/>
            <c:spPr>
              <a:solidFill>
                <a:schemeClr val="accent2">
                  <a:lumMod val="40000"/>
                  <a:lumOff val="60000"/>
                </a:schemeClr>
              </a:solidFill>
              <a:ln>
                <a:noFill/>
              </a:ln>
              <a:effectLst/>
            </c:spPr>
            <c:extLst xmlns:c15="http://schemas.microsoft.com/office/drawing/2012/chart">
              <c:ext xmlns:c16="http://schemas.microsoft.com/office/drawing/2014/chart" uri="{C3380CC4-5D6E-409C-BE32-E72D297353CC}">
                <c16:uniqueId val="{0000000E-0AF0-4325-93B4-41D7BB4968F5}"/>
              </c:ext>
            </c:extLst>
          </c:dPt>
          <c:dPt>
            <c:idx val="3"/>
            <c:invertIfNegative val="0"/>
            <c:bubble3D val="0"/>
            <c:spPr>
              <a:solidFill>
                <a:schemeClr val="accent2">
                  <a:lumMod val="40000"/>
                  <a:lumOff val="60000"/>
                </a:schemeClr>
              </a:solidFill>
              <a:ln>
                <a:noFill/>
              </a:ln>
              <a:effectLst/>
            </c:spPr>
            <c:extLst xmlns:c15="http://schemas.microsoft.com/office/drawing/2012/chart">
              <c:ext xmlns:c16="http://schemas.microsoft.com/office/drawing/2014/chart" uri="{C3380CC4-5D6E-409C-BE32-E72D297353CC}">
                <c16:uniqueId val="{00000010-0AF0-4325-93B4-41D7BB4968F5}"/>
              </c:ext>
            </c:extLst>
          </c:dPt>
          <c:cat>
            <c:strRef>
              <c:f>Data!$H$12:$H$19</c:f>
              <c:strCache>
                <c:ptCount val="8"/>
                <c:pt idx="0">
                  <c:v>S1- Local Programming </c:v>
                </c:pt>
                <c:pt idx="1">
                  <c:v>S2 - Athlete &amp; Youth Empowerment</c:v>
                </c:pt>
                <c:pt idx="2">
                  <c:v>S3 - Grow Inclusive Practicies </c:v>
                </c:pt>
                <c:pt idx="3">
                  <c:v>E1 - Digitize the Movement </c:v>
                </c:pt>
                <c:pt idx="4">
                  <c:v>E2 - Grow Revenue </c:v>
                </c:pt>
                <c:pt idx="5">
                  <c:v>E3 - Build the Brand </c:v>
                </c:pt>
                <c:pt idx="6">
                  <c:v>E4 - Drive Excellence </c:v>
                </c:pt>
                <c:pt idx="7">
                  <c:v>Overall</c:v>
                </c:pt>
              </c:strCache>
            </c:strRef>
          </c:cat>
          <c:val>
            <c:numRef>
              <c:f>Data!$J$12:$J$19</c:f>
              <c:numCache>
                <c:formatCode>0%</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1-0AF0-4325-93B4-41D7BB4968F5}"/>
            </c:ext>
          </c:extLst>
        </c:ser>
        <c:ser>
          <c:idx val="2"/>
          <c:order val="2"/>
          <c:tx>
            <c:strRef>
              <c:f>Data!$K$11</c:f>
              <c:strCache>
                <c:ptCount val="1"/>
                <c:pt idx="0">
                  <c:v>Stage 2</c:v>
                </c:pt>
              </c:strCache>
            </c:strRef>
          </c:tx>
          <c:spPr>
            <a:solidFill>
              <a:schemeClr val="bg1">
                <a:lumMod val="75000"/>
              </a:schemeClr>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013-0AF0-4325-93B4-41D7BB4968F5}"/>
              </c:ext>
            </c:extLst>
          </c:dPt>
          <c:dPt>
            <c:idx val="1"/>
            <c:invertIfNegative val="0"/>
            <c:bubble3D val="0"/>
            <c:spPr>
              <a:solidFill>
                <a:schemeClr val="bg1">
                  <a:lumMod val="75000"/>
                </a:schemeClr>
              </a:solidFill>
              <a:ln>
                <a:noFill/>
              </a:ln>
              <a:effectLst/>
            </c:spPr>
            <c:extLst>
              <c:ext xmlns:c16="http://schemas.microsoft.com/office/drawing/2014/chart" uri="{C3380CC4-5D6E-409C-BE32-E72D297353CC}">
                <c16:uniqueId val="{00000015-0AF0-4325-93B4-41D7BB4968F5}"/>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17-0AF0-4325-93B4-41D7BB4968F5}"/>
              </c:ext>
            </c:extLst>
          </c:dPt>
          <c:dPt>
            <c:idx val="3"/>
            <c:invertIfNegative val="0"/>
            <c:bubble3D val="0"/>
            <c:spPr>
              <a:solidFill>
                <a:schemeClr val="bg1">
                  <a:lumMod val="75000"/>
                </a:schemeClr>
              </a:solidFill>
              <a:ln>
                <a:noFill/>
              </a:ln>
              <a:effectLst/>
            </c:spPr>
            <c:extLst>
              <c:ext xmlns:c16="http://schemas.microsoft.com/office/drawing/2014/chart" uri="{C3380CC4-5D6E-409C-BE32-E72D297353CC}">
                <c16:uniqueId val="{00000019-0AF0-4325-93B4-41D7BB4968F5}"/>
              </c:ext>
            </c:extLst>
          </c:dPt>
          <c:cat>
            <c:strRef>
              <c:f>Data!$H$12:$H$19</c:f>
              <c:strCache>
                <c:ptCount val="8"/>
                <c:pt idx="0">
                  <c:v>S1- Local Programming </c:v>
                </c:pt>
                <c:pt idx="1">
                  <c:v>S2 - Athlete &amp; Youth Empowerment</c:v>
                </c:pt>
                <c:pt idx="2">
                  <c:v>S3 - Grow Inclusive Practicies </c:v>
                </c:pt>
                <c:pt idx="3">
                  <c:v>E1 - Digitize the Movement </c:v>
                </c:pt>
                <c:pt idx="4">
                  <c:v>E2 - Grow Revenue </c:v>
                </c:pt>
                <c:pt idx="5">
                  <c:v>E3 - Build the Brand </c:v>
                </c:pt>
                <c:pt idx="6">
                  <c:v>E4 - Drive Excellence </c:v>
                </c:pt>
                <c:pt idx="7">
                  <c:v>Overall</c:v>
                </c:pt>
              </c:strCache>
            </c:strRef>
          </c:cat>
          <c:val>
            <c:numRef>
              <c:f>Data!$K$12:$K$19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A-0AF0-4325-93B4-41D7BB4968F5}"/>
            </c:ext>
          </c:extLst>
        </c:ser>
        <c:ser>
          <c:idx val="3"/>
          <c:order val="3"/>
          <c:tx>
            <c:strRef>
              <c:f>Data!$L$11</c:f>
              <c:strCache>
                <c:ptCount val="1"/>
                <c:pt idx="0">
                  <c:v>Stage 3</c:v>
                </c:pt>
              </c:strCache>
            </c:strRef>
          </c:tx>
          <c:spPr>
            <a:solidFill>
              <a:schemeClr val="accent4">
                <a:lumMod val="40000"/>
                <a:lumOff val="60000"/>
              </a:schemeClr>
            </a:solidFill>
            <a:ln>
              <a:noFill/>
            </a:ln>
            <a:effectLst/>
          </c:spPr>
          <c:invertIfNegative val="0"/>
          <c:cat>
            <c:strRef>
              <c:f>Data!$H$12:$H$19</c:f>
              <c:strCache>
                <c:ptCount val="8"/>
                <c:pt idx="0">
                  <c:v>S1- Local Programming </c:v>
                </c:pt>
                <c:pt idx="1">
                  <c:v>S2 - Athlete &amp; Youth Empowerment</c:v>
                </c:pt>
                <c:pt idx="2">
                  <c:v>S3 - Grow Inclusive Practicies </c:v>
                </c:pt>
                <c:pt idx="3">
                  <c:v>E1 - Digitize the Movement </c:v>
                </c:pt>
                <c:pt idx="4">
                  <c:v>E2 - Grow Revenue </c:v>
                </c:pt>
                <c:pt idx="5">
                  <c:v>E3 - Build the Brand </c:v>
                </c:pt>
                <c:pt idx="6">
                  <c:v>E4 - Drive Excellence </c:v>
                </c:pt>
                <c:pt idx="7">
                  <c:v>Overall</c:v>
                </c:pt>
              </c:strCache>
            </c:strRef>
          </c:cat>
          <c:val>
            <c:numRef>
              <c:f>Data!$L$12:$L$19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B-0AF0-4325-93B4-41D7BB4968F5}"/>
            </c:ext>
          </c:extLst>
        </c:ser>
        <c:ser>
          <c:idx val="4"/>
          <c:order val="4"/>
          <c:tx>
            <c:strRef>
              <c:f>Data!$M$11</c:f>
              <c:strCache>
                <c:ptCount val="1"/>
                <c:pt idx="0">
                  <c:v>Stage 3+</c:v>
                </c:pt>
              </c:strCache>
            </c:strRef>
          </c:tx>
          <c:spPr>
            <a:solidFill>
              <a:schemeClr val="accent5">
                <a:lumMod val="40000"/>
                <a:lumOff val="60000"/>
              </a:schemeClr>
            </a:solidFill>
            <a:ln>
              <a:noFill/>
            </a:ln>
            <a:effectLst/>
          </c:spPr>
          <c:invertIfNegative val="0"/>
          <c:cat>
            <c:strRef>
              <c:f>Data!$H$12:$H$19</c:f>
              <c:strCache>
                <c:ptCount val="8"/>
                <c:pt idx="0">
                  <c:v>S1- Local Programming </c:v>
                </c:pt>
                <c:pt idx="1">
                  <c:v>S2 - Athlete &amp; Youth Empowerment</c:v>
                </c:pt>
                <c:pt idx="2">
                  <c:v>S3 - Grow Inclusive Practicies </c:v>
                </c:pt>
                <c:pt idx="3">
                  <c:v>E1 - Digitize the Movement </c:v>
                </c:pt>
                <c:pt idx="4">
                  <c:v>E2 - Grow Revenue </c:v>
                </c:pt>
                <c:pt idx="5">
                  <c:v>E3 - Build the Brand </c:v>
                </c:pt>
                <c:pt idx="6">
                  <c:v>E4 - Drive Excellence </c:v>
                </c:pt>
                <c:pt idx="7">
                  <c:v>Overall</c:v>
                </c:pt>
              </c:strCache>
            </c:strRef>
          </c:cat>
          <c:val>
            <c:numRef>
              <c:f>Data!$M$12:$M$19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C-0AF0-4325-93B4-41D7BB4968F5}"/>
            </c:ext>
          </c:extLst>
        </c:ser>
        <c:dLbls>
          <c:showLegendKey val="0"/>
          <c:showVal val="0"/>
          <c:showCatName val="0"/>
          <c:showSerName val="0"/>
          <c:showPercent val="0"/>
          <c:showBubbleSize val="0"/>
        </c:dLbls>
        <c:gapWidth val="49"/>
        <c:overlap val="100"/>
        <c:axId val="1789078864"/>
        <c:axId val="1789075120"/>
      </c:barChart>
      <c:valAx>
        <c:axId val="17890751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9078864"/>
        <c:crosses val="autoZero"/>
        <c:crossBetween val="between"/>
      </c:valAx>
      <c:catAx>
        <c:axId val="1789078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crossAx val="17890751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71134854592384E-2"/>
          <c:y val="0.15147299260576363"/>
          <c:w val="0.48314377272035258"/>
          <c:h val="0.78998894117136853"/>
        </c:manualLayout>
      </c:layout>
      <c:doughnutChart>
        <c:varyColors val="1"/>
        <c:ser>
          <c:idx val="0"/>
          <c:order val="0"/>
          <c:dPt>
            <c:idx val="0"/>
            <c:bubble3D val="0"/>
            <c:spPr>
              <a:solidFill>
                <a:srgbClr val="00B0F0"/>
              </a:solidFill>
              <a:ln>
                <a:noFill/>
              </a:ln>
              <a:effectLst/>
              <a:scene3d>
                <a:camera prst="orthographicFront"/>
                <a:lightRig rig="brightRoom" dir="t"/>
              </a:scene3d>
              <a:sp3d prstMaterial="flat">
                <a:bevelT w="50800" h="101600" prst="angle"/>
                <a:contourClr>
                  <a:srgbClr val="000000"/>
                </a:contourClr>
              </a:sp3d>
            </c:spPr>
            <c:extLst xmlns:c15="http://schemas.microsoft.com/office/drawing/2012/chart">
              <c:ext xmlns:c16="http://schemas.microsoft.com/office/drawing/2014/chart" uri="{C3380CC4-5D6E-409C-BE32-E72D297353CC}">
                <c16:uniqueId val="{00000001-B6AC-45CE-B72D-A2D165C132E6}"/>
              </c:ext>
            </c:extLst>
          </c:dPt>
          <c:dPt>
            <c:idx val="1"/>
            <c:bubble3D val="0"/>
            <c:spPr>
              <a:solidFill>
                <a:srgbClr val="92D050"/>
              </a:solidFill>
              <a:ln>
                <a:noFill/>
              </a:ln>
              <a:effectLst/>
              <a:scene3d>
                <a:camera prst="orthographicFront"/>
                <a:lightRig rig="brightRoom" dir="t"/>
              </a:scene3d>
              <a:sp3d prstMaterial="flat">
                <a:bevelT w="50800" h="101600" prst="angle"/>
                <a:contourClr>
                  <a:srgbClr val="000000"/>
                </a:contourClr>
              </a:sp3d>
            </c:spPr>
            <c:extLst xmlns:c15="http://schemas.microsoft.com/office/drawing/2012/chart">
              <c:ext xmlns:c16="http://schemas.microsoft.com/office/drawing/2014/chart" uri="{C3380CC4-5D6E-409C-BE32-E72D297353CC}">
                <c16:uniqueId val="{00000003-B6AC-45CE-B72D-A2D165C132E6}"/>
              </c:ext>
            </c:extLst>
          </c:dPt>
          <c:dPt>
            <c:idx val="2"/>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5="http://schemas.microsoft.com/office/drawing/2012/chart">
              <c:ext xmlns:c16="http://schemas.microsoft.com/office/drawing/2014/chart" uri="{C3380CC4-5D6E-409C-BE32-E72D297353CC}">
                <c16:uniqueId val="{00000005-B6AC-45CE-B72D-A2D165C132E6}"/>
              </c:ext>
            </c:extLst>
          </c:dPt>
          <c:dPt>
            <c:idx val="3"/>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B6AC-45CE-B72D-A2D165C132E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B6AC-45CE-B72D-A2D165C132E6}"/>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Data!$P$1:$P$4</c:f>
              <c:strCache>
                <c:ptCount val="4"/>
                <c:pt idx="0">
                  <c:v>Complete </c:v>
                </c:pt>
                <c:pt idx="1">
                  <c:v>On track </c:v>
                </c:pt>
                <c:pt idx="2">
                  <c:v>Slightly off-track </c:v>
                </c:pt>
                <c:pt idx="3">
                  <c:v>Not on track </c:v>
                </c:pt>
              </c:strCache>
            </c:strRef>
          </c:cat>
          <c:val>
            <c:numRef>
              <c:f>Data!$Q$1:$Q$4</c:f>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B6AC-45CE-B72D-A2D165C132E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4735148256185582"/>
          <c:y val="0.30309733937593514"/>
          <c:w val="0.25243993201680492"/>
          <c:h val="0.368398366810902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54</xdr:row>
      <xdr:rowOff>0</xdr:rowOff>
    </xdr:from>
    <xdr:to>
      <xdr:col>19</xdr:col>
      <xdr:colOff>506615</xdr:colOff>
      <xdr:row>91</xdr:row>
      <xdr:rowOff>160713</xdr:rowOff>
    </xdr:to>
    <xdr:graphicFrame macro="">
      <xdr:nvGraphicFramePr>
        <xdr:cNvPr id="4" name="Chart 3">
          <a:extLst>
            <a:ext uri="{FF2B5EF4-FFF2-40B4-BE49-F238E27FC236}">
              <a16:creationId xmlns:a16="http://schemas.microsoft.com/office/drawing/2014/main" id="{8522D22A-63FE-4CF3-8E1E-A27B24371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10</xdr:row>
      <xdr:rowOff>0</xdr:rowOff>
    </xdr:from>
    <xdr:to>
      <xdr:col>24</xdr:col>
      <xdr:colOff>296733</xdr:colOff>
      <xdr:row>22</xdr:row>
      <xdr:rowOff>132421</xdr:rowOff>
    </xdr:to>
    <xdr:graphicFrame macro="">
      <xdr:nvGraphicFramePr>
        <xdr:cNvPr id="5" name="Chart 4">
          <a:extLst>
            <a:ext uri="{FF2B5EF4-FFF2-40B4-BE49-F238E27FC236}">
              <a16:creationId xmlns:a16="http://schemas.microsoft.com/office/drawing/2014/main" id="{73C22824-FA58-4507-B4C1-EC3541400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dropbox.com/s/gy9j38x7pidz7nl/Tutorial.mp4?dl=0" TargetMode="External"/><Relationship Id="rId2" Type="http://schemas.openxmlformats.org/officeDocument/2006/relationships/hyperlink" Target="https://resources.specialolympics.org/governance/program-quality-standards/program-quality-standards-frequently-asked-questions?locale=en" TargetMode="External"/><Relationship Id="rId1" Type="http://schemas.openxmlformats.org/officeDocument/2006/relationships/hyperlink" Target="https://resources.specialolympics.org/governance/program-quality-standards?locale=en"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dropbox.com/s/h2uw5f301s4mlmw/Create%20a%20report.mp4?dl=0"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A56C-BE50-4D39-9A32-83B5231AB34E}">
  <sheetPr>
    <tabColor theme="4" tint="0.39997558519241921"/>
    <pageSetUpPr fitToPage="1"/>
  </sheetPr>
  <dimension ref="A6:H42"/>
  <sheetViews>
    <sheetView showGridLines="0" tabSelected="1" showRuler="0" view="pageLayout" zoomScale="70" zoomScaleNormal="85" zoomScaleSheetLayoutView="70" zoomScalePageLayoutView="70" workbookViewId="0">
      <selection activeCell="B10" sqref="B10"/>
    </sheetView>
  </sheetViews>
  <sheetFormatPr defaultColWidth="3.21875" defaultRowHeight="15" x14ac:dyDescent="0.3"/>
  <cols>
    <col min="1" max="1" width="32.109375" style="1" customWidth="1"/>
    <col min="2" max="2" width="72.5546875" style="2" bestFit="1" customWidth="1"/>
    <col min="3" max="3" width="34.44140625" style="3" customWidth="1"/>
    <col min="4" max="4" width="23.44140625" style="4" bestFit="1" customWidth="1"/>
    <col min="5" max="5" width="32.77734375" style="4" customWidth="1"/>
    <col min="6" max="6" width="12.88671875" style="5" customWidth="1"/>
    <col min="7" max="7" width="12.5546875" style="5" customWidth="1"/>
    <col min="8" max="8" width="49.109375" style="5" customWidth="1"/>
    <col min="9" max="11" width="3.21875" style="1" customWidth="1"/>
    <col min="12" max="27" width="3.21875" style="1"/>
    <col min="28" max="28" width="3.21875" style="1" customWidth="1"/>
    <col min="29" max="16384" width="3.21875" style="1"/>
  </cols>
  <sheetData>
    <row r="6" spans="1:4" ht="17.399999999999999" x14ac:dyDescent="0.3">
      <c r="A6" s="29" t="s">
        <v>423</v>
      </c>
      <c r="B6" s="37" t="s">
        <v>615</v>
      </c>
    </row>
    <row r="7" spans="1:4" ht="17.399999999999999" x14ac:dyDescent="0.3">
      <c r="A7" s="29"/>
      <c r="B7" s="38"/>
    </row>
    <row r="8" spans="1:4" ht="17.399999999999999" x14ac:dyDescent="0.3">
      <c r="A8" s="29" t="s">
        <v>424</v>
      </c>
      <c r="B8" s="37" t="s">
        <v>428</v>
      </c>
    </row>
    <row r="9" spans="1:4" ht="17.399999999999999" x14ac:dyDescent="0.3">
      <c r="A9" s="29"/>
      <c r="B9" s="38"/>
    </row>
    <row r="10" spans="1:4" ht="17.399999999999999" x14ac:dyDescent="0.3">
      <c r="A10" s="30" t="s">
        <v>417</v>
      </c>
      <c r="B10" s="37" t="s">
        <v>609</v>
      </c>
    </row>
    <row r="11" spans="1:4" ht="17.399999999999999" x14ac:dyDescent="0.3">
      <c r="A11" s="29"/>
      <c r="B11" s="38"/>
    </row>
    <row r="12" spans="1:4" ht="16.8" x14ac:dyDescent="0.35">
      <c r="B12" s="39"/>
    </row>
    <row r="14" spans="1:4" ht="17.399999999999999" x14ac:dyDescent="0.3">
      <c r="A14" s="30" t="s">
        <v>156</v>
      </c>
      <c r="B14" s="42"/>
      <c r="D14" s="1"/>
    </row>
    <row r="15" spans="1:4" ht="17.399999999999999" x14ac:dyDescent="0.3">
      <c r="A15" s="30"/>
      <c r="B15" s="36" t="s">
        <v>418</v>
      </c>
      <c r="D15" s="1"/>
    </row>
    <row r="16" spans="1:4" ht="17.399999999999999" x14ac:dyDescent="0.3">
      <c r="A16" s="30"/>
      <c r="B16" s="9"/>
    </row>
    <row r="17" spans="1:3" ht="17.399999999999999" x14ac:dyDescent="0.3">
      <c r="A17" s="30" t="s">
        <v>164</v>
      </c>
      <c r="B17" s="42"/>
    </row>
    <row r="18" spans="1:3" ht="17.399999999999999" x14ac:dyDescent="0.3">
      <c r="A18" s="30"/>
      <c r="B18" s="36" t="s">
        <v>418</v>
      </c>
    </row>
    <row r="19" spans="1:3" ht="17.399999999999999" x14ac:dyDescent="0.3">
      <c r="A19" s="30"/>
      <c r="B19" s="9"/>
    </row>
    <row r="20" spans="1:3" ht="99" customHeight="1" x14ac:dyDescent="0.3">
      <c r="A20" s="30" t="s">
        <v>420</v>
      </c>
      <c r="B20" s="43"/>
    </row>
    <row r="21" spans="1:3" ht="17.399999999999999" x14ac:dyDescent="0.3">
      <c r="A21" s="30"/>
      <c r="B21" s="36" t="s">
        <v>429</v>
      </c>
    </row>
    <row r="22" spans="1:3" ht="17.399999999999999" x14ac:dyDescent="0.3">
      <c r="A22" s="30"/>
      <c r="B22" s="9"/>
    </row>
    <row r="23" spans="1:3" ht="17.399999999999999" x14ac:dyDescent="0.3">
      <c r="A23" s="30" t="s">
        <v>621</v>
      </c>
      <c r="B23" s="44"/>
    </row>
    <row r="24" spans="1:3" ht="17.399999999999999" x14ac:dyDescent="0.3">
      <c r="A24" s="30"/>
      <c r="B24" s="36" t="s">
        <v>624</v>
      </c>
    </row>
    <row r="25" spans="1:3" ht="18" x14ac:dyDescent="0.3">
      <c r="A25" s="31"/>
      <c r="B25"/>
    </row>
    <row r="26" spans="1:3" x14ac:dyDescent="0.3">
      <c r="B26" s="1"/>
    </row>
    <row r="27" spans="1:3" x14ac:dyDescent="0.3">
      <c r="B27" s="1"/>
      <c r="C27" s="34"/>
    </row>
    <row r="28" spans="1:3" ht="17.399999999999999" x14ac:dyDescent="0.3">
      <c r="A28" s="32" t="s">
        <v>419</v>
      </c>
      <c r="B28" s="40" t="s">
        <v>430</v>
      </c>
      <c r="C28" s="35"/>
    </row>
    <row r="29" spans="1:3" ht="16.2" x14ac:dyDescent="0.3">
      <c r="A29" s="33" t="s">
        <v>435</v>
      </c>
      <c r="B29" s="40" t="s">
        <v>479</v>
      </c>
      <c r="C29" s="35"/>
    </row>
    <row r="30" spans="1:3" ht="16.2" x14ac:dyDescent="0.3">
      <c r="B30" s="40" t="s">
        <v>431</v>
      </c>
      <c r="C30" s="35"/>
    </row>
    <row r="31" spans="1:3" ht="16.2" x14ac:dyDescent="0.3">
      <c r="B31" s="40" t="s">
        <v>432</v>
      </c>
      <c r="C31" s="35"/>
    </row>
    <row r="32" spans="1:3" ht="16.2" x14ac:dyDescent="0.3">
      <c r="B32" s="40" t="s">
        <v>433</v>
      </c>
      <c r="C32" s="35"/>
    </row>
    <row r="33" spans="1:3" ht="16.2" x14ac:dyDescent="0.3">
      <c r="B33" s="41" t="s">
        <v>434</v>
      </c>
      <c r="C33" s="35"/>
    </row>
    <row r="34" spans="1:3" ht="16.2" x14ac:dyDescent="0.3">
      <c r="B34" s="40" t="s">
        <v>422</v>
      </c>
      <c r="C34" s="35"/>
    </row>
    <row r="35" spans="1:3" ht="16.2" x14ac:dyDescent="0.3">
      <c r="B35" s="40" t="s">
        <v>443</v>
      </c>
      <c r="C35" s="35"/>
    </row>
    <row r="38" spans="1:3" ht="17.399999999999999" x14ac:dyDescent="0.3">
      <c r="A38" s="30" t="s">
        <v>622</v>
      </c>
      <c r="B38" s="37" t="s">
        <v>608</v>
      </c>
    </row>
    <row r="39" spans="1:3" ht="66.599999999999994" x14ac:dyDescent="0.35">
      <c r="B39" s="52" t="s">
        <v>623</v>
      </c>
    </row>
    <row r="41" spans="1:3" ht="18.600000000000001" thickBot="1" x14ac:dyDescent="0.4">
      <c r="A41" s="76" t="s">
        <v>638</v>
      </c>
    </row>
    <row r="42" spans="1:3" ht="18.600000000000001" thickBot="1" x14ac:dyDescent="0.4">
      <c r="A42" s="75" t="s">
        <v>639</v>
      </c>
      <c r="B42" s="77">
        <f>Data!Q9</f>
        <v>0</v>
      </c>
      <c r="C42" s="78"/>
    </row>
  </sheetData>
  <conditionalFormatting sqref="B42">
    <cfRule type="dataBar" priority="1">
      <dataBar>
        <cfvo type="num" val="0"/>
        <cfvo type="num" val="1"/>
        <color theme="6" tint="0.39997558519241921"/>
      </dataBar>
      <extLst>
        <ext xmlns:x14="http://schemas.microsoft.com/office/spreadsheetml/2009/9/main" uri="{B025F937-C7B1-47D3-B67F-A62EFF666E3E}">
          <x14:id>{E0453A34-6142-428C-92D8-ADAA18A7FFBA}</x14:id>
        </ext>
      </extLst>
    </cfRule>
  </conditionalFormatting>
  <hyperlinks>
    <hyperlink ref="B28" location="'S1'!A1" display="S1- Local Programming " xr:uid="{A7515A2F-6B02-4F54-98EA-CAC000FBDE0C}"/>
    <hyperlink ref="B34" location="'E4'!A1" display="E4 - Drive Excellence " xr:uid="{A4991E6A-CCCA-4C8E-A194-E0B6FE8F8ECD}"/>
    <hyperlink ref="B35" location="DASHBOARD!A1" display="Dashboard" xr:uid="{1215A2A2-4AFA-4875-9360-83C28DE864B9}"/>
    <hyperlink ref="B6" r:id="rId1" display="Link to Resources page" xr:uid="{9DF54432-A61B-46C5-B0DA-EC8D10631592}"/>
    <hyperlink ref="B8" r:id="rId2" xr:uid="{AE9FACCA-380E-4FF4-8EF5-C9BB13B1EECA}"/>
    <hyperlink ref="B10" r:id="rId3" xr:uid="{922F30BB-93CA-4A24-964F-A67AE2C1DEB2}"/>
    <hyperlink ref="B29" location="'S2'!A1" display="S2 - Athlete &amp; Youth Empowerment" xr:uid="{B587E053-48C6-4CA8-B97E-FB7F1213A704}"/>
    <hyperlink ref="B30" location="'S3'!A1" display="S3 - Grow Inclusive Practicies " xr:uid="{F5920ACC-836F-47FB-8934-42CFC02683B1}"/>
    <hyperlink ref="B31" location="'E1'!A1" display="E1 - Digitize the Movement " xr:uid="{A252E836-FD16-4A7D-92C6-AB88C9F05169}"/>
    <hyperlink ref="B32" location="'E2'!A1" display="E2 - Grow Revenue " xr:uid="{FCAB597D-54CD-4EA4-8644-EE6C9F89503B}"/>
    <hyperlink ref="B33" location="'E3'!A1" display="E3 - Build the Brand " xr:uid="{E81F0063-F016-44BE-A9E1-D1759AA3539B}"/>
    <hyperlink ref="B38" r:id="rId4" xr:uid="{5A543C69-5746-4863-8983-82D066C088E7}"/>
  </hyperlinks>
  <pageMargins left="0.7" right="0.7" top="0.75" bottom="0.75" header="0.3" footer="0.3"/>
  <pageSetup paperSize="9" scale="63" orientation="portrait" r:id="rId5"/>
  <headerFooter scaleWithDoc="0" alignWithMargins="0">
    <oddHeader>&amp;L&amp;"Ubuntu,Regular"&amp;12Welcome to the Program Quality Standards 
Self-Assessment Tool  
&amp;R&amp;G</oddHeader>
    <oddFooter xml:space="preserve">&amp;LPQS V3 Self-Assessment 
</oddFooter>
  </headerFooter>
  <legacyDrawingHF r:id="rId6"/>
  <extLst>
    <ext xmlns:x14="http://schemas.microsoft.com/office/spreadsheetml/2009/9/main" uri="{78C0D931-6437-407d-A8EE-F0AAD7539E65}">
      <x14:conditionalFormattings>
        <x14:conditionalFormatting xmlns:xm="http://schemas.microsoft.com/office/excel/2006/main">
          <x14:cfRule type="dataBar" id="{E0453A34-6142-428C-92D8-ADAA18A7FFBA}">
            <x14:dataBar minLength="0" maxLength="100" gradient="0">
              <x14:cfvo type="num">
                <xm:f>0</xm:f>
              </x14:cfvo>
              <x14:cfvo type="num">
                <xm:f>1</xm:f>
              </x14:cfvo>
              <x14:negativeFillColor rgb="FFFF0000"/>
              <x14:axisColor rgb="FF000000"/>
            </x14:dataBar>
          </x14:cfRule>
          <xm:sqref>B42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BF379F1-3AA2-4DC6-A106-1AC4C93684AD}">
          <x14:formula1>
            <xm:f>Data!$D$1:$D$254</xm:f>
          </x14:formula1>
          <xm:sqref>B17</xm:sqref>
        </x14:dataValidation>
        <x14:dataValidation type="list" allowBlank="1" showInputMessage="1" showErrorMessage="1" xr:uid="{351CC18E-3CBE-4E6C-B504-AB9FE0E9B111}">
          <x14:formula1>
            <xm:f>Data!$C$1:$C$7</xm:f>
          </x14:formula1>
          <xm:sqref>B14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651C-BEA3-493F-8CD1-68DF05773A70}">
  <sheetPr codeName="Sheet3">
    <pageSetUpPr autoPageBreaks="0"/>
  </sheetPr>
  <dimension ref="A1:T254"/>
  <sheetViews>
    <sheetView zoomScaleNormal="85" workbookViewId="0">
      <selection activeCell="A2" sqref="A2"/>
    </sheetView>
  </sheetViews>
  <sheetFormatPr defaultColWidth="8.77734375" defaultRowHeight="14.4" x14ac:dyDescent="0.3"/>
  <cols>
    <col min="1" max="1" width="20.77734375" bestFit="1" customWidth="1"/>
    <col min="2" max="2" width="17.5546875" customWidth="1"/>
    <col min="4" max="4" width="13.44140625" customWidth="1"/>
    <col min="6" max="6" width="19.77734375" bestFit="1" customWidth="1"/>
    <col min="8" max="8" width="33.6640625" customWidth="1"/>
    <col min="14" max="14" width="11.5546875" bestFit="1" customWidth="1"/>
    <col min="16" max="16" width="14.88671875" bestFit="1" customWidth="1"/>
    <col min="17" max="17" width="14.21875" customWidth="1"/>
    <col min="18" max="18" width="20.33203125" bestFit="1" customWidth="1"/>
  </cols>
  <sheetData>
    <row r="1" spans="1:20" ht="15.6" x14ac:dyDescent="0.3">
      <c r="A1" t="s">
        <v>642</v>
      </c>
      <c r="B1" t="s">
        <v>441</v>
      </c>
      <c r="C1" t="s">
        <v>157</v>
      </c>
      <c r="D1" t="s">
        <v>203</v>
      </c>
      <c r="E1" t="s">
        <v>421</v>
      </c>
      <c r="F1" s="49" t="s">
        <v>606</v>
      </c>
      <c r="G1" t="s">
        <v>631</v>
      </c>
      <c r="I1" t="s">
        <v>640</v>
      </c>
      <c r="J1" t="s">
        <v>0</v>
      </c>
      <c r="K1" t="s">
        <v>444</v>
      </c>
      <c r="L1" t="s">
        <v>445</v>
      </c>
      <c r="M1" t="s">
        <v>427</v>
      </c>
      <c r="N1" t="s">
        <v>619</v>
      </c>
      <c r="O1" t="s">
        <v>627</v>
      </c>
      <c r="P1" t="s">
        <v>611</v>
      </c>
      <c r="Q1">
        <f>SUM(COUNTIF('S1'!J3:J20, P1),COUNTIF('S2'!J3:J9, P1), COUNTIF('S3'!J3:J7, P1), COUNTIF('E1'!J3:J10, P1), COUNTIF('E2'!J3:J7, P1),  COUNTIF('E3'!J3:J11, P1), COUNTIF('E4'!J3:J19, P1))</f>
        <v>0</v>
      </c>
      <c r="R1" t="s">
        <v>620</v>
      </c>
      <c r="S1">
        <f>SUM(COUNTA('S1'!H2:H19),COUNTA('S2'!H2:H8), COUNTA('S3'!H2:H6), COUNTA('E1'!H2:H9), COUNTA('E2'!H2:H6),  COUNTA('E3'!H2:H10), COUNTA('E4'!H2:H18))</f>
        <v>0</v>
      </c>
      <c r="T1" s="8">
        <f>S1/$S$4</f>
        <v>0</v>
      </c>
    </row>
    <row r="2" spans="1:20" ht="15.6" x14ac:dyDescent="0.3">
      <c r="A2" t="s">
        <v>0</v>
      </c>
      <c r="B2" t="s">
        <v>0</v>
      </c>
      <c r="C2" t="s">
        <v>158</v>
      </c>
      <c r="D2" t="s">
        <v>367</v>
      </c>
      <c r="F2" s="50"/>
      <c r="G2">
        <f>COUNTA('S1'!B2:B19)</f>
        <v>18</v>
      </c>
      <c r="H2" t="s">
        <v>430</v>
      </c>
      <c r="I2">
        <f>COUNTIF('S1'!F:F, Data!$A$1)</f>
        <v>0</v>
      </c>
      <c r="J2">
        <f>COUNTIF('S1'!F:F, Data!$A$2)</f>
        <v>0</v>
      </c>
      <c r="K2">
        <f>COUNTIF('S1'!F:F, Data!$A$3)</f>
        <v>0</v>
      </c>
      <c r="L2">
        <f>COUNTIF('S1'!F:F, Data!$A$4)</f>
        <v>0</v>
      </c>
      <c r="M2">
        <f>COUNTIF('S1'!F:F, Data!$A$5)</f>
        <v>0</v>
      </c>
      <c r="N2">
        <f>SUM(L2:M2)</f>
        <v>0</v>
      </c>
      <c r="O2">
        <f>SUM(I2:M2)</f>
        <v>0</v>
      </c>
      <c r="P2" t="s">
        <v>612</v>
      </c>
      <c r="Q2">
        <f>SUM(COUNTIF('S1'!J4:J21, P2),COUNTIF('S2'!J4:J10, P2), COUNTIF('S3'!J4:J8, P2), COUNTIF('E1'!J4:J11, P2), COUNTIF('E2'!J4:J8, P2),  COUNTIF('E3'!J4:J12, P2), COUNTIF('E4'!J4:J20, P2))</f>
        <v>0</v>
      </c>
      <c r="R2" t="s">
        <v>603</v>
      </c>
      <c r="S2">
        <f>SUM(COUNTIF('S1'!G3:G20, B1),COUNTIF('S2'!G3:G9, B1), COUNTIF('S3'!G3:G7, B1), COUNTIF('E1'!G3:G10, B1), COUNTIF('E2'!G3:G7, B1),  COUNTIF('E3'!G3:G11, B1), COUNTIF('E4'!G3:G19, B1))</f>
        <v>0</v>
      </c>
      <c r="T2" s="8">
        <f t="shared" ref="T2:T3" si="0">S2/$S$4</f>
        <v>0</v>
      </c>
    </row>
    <row r="3" spans="1:20" x14ac:dyDescent="0.3">
      <c r="A3" t="s">
        <v>1</v>
      </c>
      <c r="B3" t="s">
        <v>1</v>
      </c>
      <c r="C3" t="s">
        <v>159</v>
      </c>
      <c r="D3" t="s">
        <v>368</v>
      </c>
      <c r="F3" s="51"/>
      <c r="G3">
        <f>COUNTA('S2'!B2:B8)</f>
        <v>7</v>
      </c>
      <c r="H3" t="s">
        <v>479</v>
      </c>
      <c r="I3">
        <f>COUNTIF('S2'!F:F, Data!$A$1)</f>
        <v>0</v>
      </c>
      <c r="J3">
        <f>COUNTIF('S2'!F:F, Data!$A$2)</f>
        <v>0</v>
      </c>
      <c r="K3">
        <f>COUNTIF('S2'!F:F, Data!$A$3)</f>
        <v>0</v>
      </c>
      <c r="L3">
        <f>COUNTIF('S2'!F:F, Data!$A$4)</f>
        <v>0</v>
      </c>
      <c r="M3">
        <f>COUNTIF('S2'!F:F, Data!$A$5)</f>
        <v>0</v>
      </c>
      <c r="N3">
        <f t="shared" ref="N3:N7" si="1">SUM(L3:M3)</f>
        <v>0</v>
      </c>
      <c r="O3">
        <f t="shared" ref="O3:O8" si="2">SUM(I3:M3)</f>
        <v>0</v>
      </c>
      <c r="P3" t="s">
        <v>613</v>
      </c>
      <c r="Q3">
        <f>SUM(COUNTIF('S1'!J5:J22, P3),COUNTIF('S2'!J5:J11, P3), COUNTIF('S3'!J5:J9, P3), COUNTIF('E1'!J5:J12, P3), COUNTIF('E2'!J5:J9, P3),  COUNTIF('E3'!J5:J13, P3), COUNTIF('E4'!J5:J21, P3))</f>
        <v>0</v>
      </c>
      <c r="R3" t="s">
        <v>604</v>
      </c>
      <c r="S3">
        <f>SUM(COUNTIF('S1'!G3:G20, B5),COUNTIF('S2'!G3:G9, B5), COUNTIF('S3'!G3:G7, B5), COUNTIF('E1'!G3:G10, B5), COUNTIF('E2'!G3:G7, B5),  COUNTIF('E3'!G3:G11, B5), COUNTIF('E4'!G3:G19, B5))</f>
        <v>0</v>
      </c>
      <c r="T3" s="8">
        <f t="shared" si="0"/>
        <v>0</v>
      </c>
    </row>
    <row r="4" spans="1:20" x14ac:dyDescent="0.3">
      <c r="A4" t="s">
        <v>2</v>
      </c>
      <c r="B4" t="s">
        <v>2</v>
      </c>
      <c r="C4" t="s">
        <v>160</v>
      </c>
      <c r="D4" t="s">
        <v>245</v>
      </c>
      <c r="G4">
        <f>COUNTA('S3'!B2:B6)</f>
        <v>5</v>
      </c>
      <c r="H4" t="s">
        <v>431</v>
      </c>
      <c r="I4">
        <f>COUNTIF('S3'!F:F, Data!$A$1)</f>
        <v>0</v>
      </c>
      <c r="J4">
        <f>COUNTIF('S3'!F:F, Data!$A$2)</f>
        <v>0</v>
      </c>
      <c r="K4">
        <f>COUNTIF('S3'!F:F, Data!$A$3)</f>
        <v>0</v>
      </c>
      <c r="L4">
        <f>COUNTIF('S3'!F:F, Data!$A$4)</f>
        <v>0</v>
      </c>
      <c r="M4">
        <f>COUNTIF('S3'!F:F, Data!$A$5)</f>
        <v>0</v>
      </c>
      <c r="N4">
        <f>SUM(L4:M4)</f>
        <v>0</v>
      </c>
      <c r="O4">
        <f t="shared" si="2"/>
        <v>0</v>
      </c>
      <c r="P4" t="s">
        <v>614</v>
      </c>
      <c r="Q4">
        <f>SUM(COUNTIF('S1'!J6:J23, P4),COUNTIF('S2'!J6:J12, P4), COUNTIF('S3'!J6:J10, P4), COUNTIF('E1'!J6:J13, P4), COUNTIF('E2'!J6:J10, P4),  COUNTIF('E3'!J6:J14, P4), COUNTIF('E4'!J6:J22, P4))</f>
        <v>0</v>
      </c>
      <c r="R4" t="s">
        <v>631</v>
      </c>
      <c r="S4">
        <f>COUNTA('S1'!B2:B19)+COUNTA('S2'!B2:B8)+COUNTA('S3'!B2:B6)+COUNTA('E1'!B2:B9)+COUNTA('E2'!B2:B6)+COUNTA('E3'!B2:B10)+COUNTA('E4'!B2:B18)</f>
        <v>69</v>
      </c>
    </row>
    <row r="5" spans="1:20" x14ac:dyDescent="0.3">
      <c r="A5" t="s">
        <v>439</v>
      </c>
      <c r="B5" t="s">
        <v>440</v>
      </c>
      <c r="C5" t="s">
        <v>161</v>
      </c>
      <c r="D5" t="s">
        <v>323</v>
      </c>
      <c r="G5">
        <f>COUNTA('E1'!B2:B9)</f>
        <v>8</v>
      </c>
      <c r="H5" t="s">
        <v>432</v>
      </c>
      <c r="I5">
        <f>COUNTIF('E1'!F:F, Data!$A$1)</f>
        <v>0</v>
      </c>
      <c r="J5">
        <f>COUNTIF('E1'!F:F, Data!$A$2)</f>
        <v>0</v>
      </c>
      <c r="K5">
        <f>COUNTIF('E1'!F:F, Data!$A$3)</f>
        <v>0</v>
      </c>
      <c r="L5">
        <f>COUNTIF('E1'!F:F, Data!$A$4)</f>
        <v>0</v>
      </c>
      <c r="M5">
        <f>COUNTIF('E1'!F:F, Data!$A$5)</f>
        <v>0</v>
      </c>
      <c r="N5">
        <f t="shared" si="1"/>
        <v>0</v>
      </c>
      <c r="O5">
        <f t="shared" si="2"/>
        <v>0</v>
      </c>
      <c r="P5" t="s">
        <v>627</v>
      </c>
      <c r="Q5">
        <f>SUM(Q1:Q4)</f>
        <v>0</v>
      </c>
    </row>
    <row r="6" spans="1:20" x14ac:dyDescent="0.3">
      <c r="C6" t="s">
        <v>162</v>
      </c>
      <c r="D6" t="s">
        <v>204</v>
      </c>
      <c r="G6">
        <f>COUNTA('E2'!B2:B6)</f>
        <v>5</v>
      </c>
      <c r="H6" t="s">
        <v>433</v>
      </c>
      <c r="I6">
        <f>COUNTIF('E2'!F:F, Data!$A$1)</f>
        <v>0</v>
      </c>
      <c r="J6">
        <f>COUNTIF('E2'!F:F, Data!$A$2)</f>
        <v>0</v>
      </c>
      <c r="K6">
        <f>COUNTIF('E2'!F:F, Data!$A$3)</f>
        <v>0</v>
      </c>
      <c r="L6">
        <f>COUNTIF('E2'!F:F, Data!$A$4)</f>
        <v>0</v>
      </c>
      <c r="M6">
        <f>COUNTIF('E2'!F:F, Data!$A$5)</f>
        <v>0</v>
      </c>
      <c r="N6">
        <f t="shared" si="1"/>
        <v>0</v>
      </c>
      <c r="O6">
        <f t="shared" si="2"/>
        <v>0</v>
      </c>
    </row>
    <row r="7" spans="1:20" x14ac:dyDescent="0.3">
      <c r="C7" t="s">
        <v>163</v>
      </c>
      <c r="D7" t="s">
        <v>246</v>
      </c>
      <c r="G7">
        <f>COUNTA('E3'!B2:B10)</f>
        <v>9</v>
      </c>
      <c r="H7" t="s">
        <v>434</v>
      </c>
      <c r="I7">
        <f>COUNTIF('E3'!F:F, Data!$A$1)</f>
        <v>0</v>
      </c>
      <c r="J7">
        <f>COUNTIF('E3'!F:F, Data!$A$2)</f>
        <v>0</v>
      </c>
      <c r="K7">
        <f>COUNTIF('E3'!F:F, Data!$A$3)</f>
        <v>0</v>
      </c>
      <c r="L7">
        <f>COUNTIF('E3'!F:F, Data!$A$4)</f>
        <v>0</v>
      </c>
      <c r="M7">
        <f>COUNTIF('E3'!F:F, Data!$A$5)</f>
        <v>0</v>
      </c>
      <c r="N7">
        <f t="shared" si="1"/>
        <v>0</v>
      </c>
      <c r="O7">
        <f t="shared" si="2"/>
        <v>0</v>
      </c>
    </row>
    <row r="8" spans="1:20" x14ac:dyDescent="0.3">
      <c r="D8" t="s">
        <v>345</v>
      </c>
      <c r="G8">
        <f>COUNTA('E4'!B2:B18)</f>
        <v>17</v>
      </c>
      <c r="H8" t="s">
        <v>422</v>
      </c>
      <c r="I8">
        <f>COUNTIF('E4'!F:F, Data!$A$1)</f>
        <v>0</v>
      </c>
      <c r="J8">
        <f>COUNTIF('E4'!F:F, Data!$A$2)</f>
        <v>0</v>
      </c>
      <c r="K8">
        <f>COUNTIF('E4'!F:F, Data!$A$3)</f>
        <v>0</v>
      </c>
      <c r="L8">
        <f>COUNTIF('E4'!F:F, Data!$A$4)</f>
        <v>0</v>
      </c>
      <c r="M8">
        <f>COUNTIF('E4'!F:F, Data!$A$5)</f>
        <v>0</v>
      </c>
      <c r="N8">
        <f>SUM(L8:M8)</f>
        <v>0</v>
      </c>
      <c r="O8">
        <f t="shared" si="2"/>
        <v>0</v>
      </c>
    </row>
    <row r="9" spans="1:20" x14ac:dyDescent="0.3">
      <c r="D9" t="s">
        <v>303</v>
      </c>
      <c r="G9">
        <f>SUM(G2:G8)</f>
        <v>69</v>
      </c>
      <c r="H9" s="10" t="s">
        <v>447</v>
      </c>
      <c r="I9">
        <f>SUM(I2:I8)</f>
        <v>0</v>
      </c>
      <c r="J9">
        <f t="shared" ref="J9:M9" si="3">SUM(J2:J8)</f>
        <v>0</v>
      </c>
      <c r="K9">
        <f t="shared" si="3"/>
        <v>0</v>
      </c>
      <c r="L9">
        <f t="shared" si="3"/>
        <v>0</v>
      </c>
      <c r="M9">
        <f t="shared" si="3"/>
        <v>0</v>
      </c>
      <c r="N9">
        <f>SUM(L9:M9)</f>
        <v>0</v>
      </c>
      <c r="O9">
        <f>SUM(I9:M9)</f>
        <v>0</v>
      </c>
      <c r="P9" t="s">
        <v>637</v>
      </c>
      <c r="Q9" s="8">
        <f>O9/G9</f>
        <v>0</v>
      </c>
    </row>
    <row r="10" spans="1:20" x14ac:dyDescent="0.3">
      <c r="D10" t="s">
        <v>369</v>
      </c>
    </row>
    <row r="11" spans="1:20" x14ac:dyDescent="0.3">
      <c r="D11" t="s">
        <v>370</v>
      </c>
      <c r="I11" t="s">
        <v>640</v>
      </c>
      <c r="J11" t="s">
        <v>0</v>
      </c>
      <c r="K11" t="s">
        <v>444</v>
      </c>
      <c r="L11" t="s">
        <v>445</v>
      </c>
      <c r="M11" t="s">
        <v>427</v>
      </c>
      <c r="N11" t="s">
        <v>619</v>
      </c>
    </row>
    <row r="12" spans="1:20" x14ac:dyDescent="0.3">
      <c r="D12" t="s">
        <v>247</v>
      </c>
      <c r="H12" t="s">
        <v>430</v>
      </c>
      <c r="I12" s="8">
        <f>I2/$G$2</f>
        <v>0</v>
      </c>
      <c r="J12" s="8">
        <f>J2/$G$2</f>
        <v>0</v>
      </c>
      <c r="K12" s="8">
        <f t="shared" ref="K12:M12" si="4">K2/$G$2</f>
        <v>0</v>
      </c>
      <c r="L12" s="8">
        <f t="shared" si="4"/>
        <v>0</v>
      </c>
      <c r="M12" s="8">
        <f t="shared" si="4"/>
        <v>0</v>
      </c>
      <c r="N12" s="8">
        <f t="shared" ref="N12" si="5">N2/$G$2</f>
        <v>0</v>
      </c>
      <c r="O12" s="27">
        <f>SUM(I12:M12)</f>
        <v>0</v>
      </c>
    </row>
    <row r="13" spans="1:20" x14ac:dyDescent="0.3">
      <c r="D13" t="s">
        <v>346</v>
      </c>
      <c r="H13" t="s">
        <v>479</v>
      </c>
      <c r="I13" s="8">
        <f>I3/$G$3</f>
        <v>0</v>
      </c>
      <c r="J13" s="8">
        <f t="shared" ref="J13:M13" si="6">J3/$G$3</f>
        <v>0</v>
      </c>
      <c r="K13" s="8">
        <f t="shared" si="6"/>
        <v>0</v>
      </c>
      <c r="L13" s="8">
        <f t="shared" si="6"/>
        <v>0</v>
      </c>
      <c r="M13" s="8">
        <f t="shared" si="6"/>
        <v>0</v>
      </c>
      <c r="N13" s="8">
        <f t="shared" ref="N13" si="7">N3/$G$3</f>
        <v>0</v>
      </c>
      <c r="O13" s="27">
        <f t="shared" ref="O13:O19" si="8">SUM(I13:M13)</f>
        <v>0</v>
      </c>
    </row>
    <row r="14" spans="1:20" x14ac:dyDescent="0.3">
      <c r="D14" t="s">
        <v>205</v>
      </c>
      <c r="H14" t="s">
        <v>431</v>
      </c>
      <c r="I14" s="8">
        <f>I4/$G$4</f>
        <v>0</v>
      </c>
      <c r="J14" s="8">
        <f t="shared" ref="J14:M14" si="9">J4/$G$4</f>
        <v>0</v>
      </c>
      <c r="K14" s="8">
        <f t="shared" si="9"/>
        <v>0</v>
      </c>
      <c r="L14" s="8">
        <f t="shared" si="9"/>
        <v>0</v>
      </c>
      <c r="M14" s="8">
        <f t="shared" si="9"/>
        <v>0</v>
      </c>
      <c r="N14" s="8">
        <f t="shared" ref="N14" si="10">N4/$G$4</f>
        <v>0</v>
      </c>
      <c r="O14" s="27">
        <f t="shared" si="8"/>
        <v>0</v>
      </c>
    </row>
    <row r="15" spans="1:20" x14ac:dyDescent="0.3">
      <c r="D15" t="s">
        <v>248</v>
      </c>
      <c r="H15" t="s">
        <v>432</v>
      </c>
      <c r="I15" s="8">
        <f>I5/$G$5</f>
        <v>0</v>
      </c>
      <c r="J15" s="8">
        <f t="shared" ref="J15:M15" si="11">J5/$G$2</f>
        <v>0</v>
      </c>
      <c r="K15" s="8">
        <f t="shared" si="11"/>
        <v>0</v>
      </c>
      <c r="L15" s="8">
        <f t="shared" si="11"/>
        <v>0</v>
      </c>
      <c r="M15" s="8">
        <f t="shared" si="11"/>
        <v>0</v>
      </c>
      <c r="N15" s="8">
        <f t="shared" ref="N15" si="12">N5/$G$2</f>
        <v>0</v>
      </c>
      <c r="O15" s="27">
        <f t="shared" si="8"/>
        <v>0</v>
      </c>
    </row>
    <row r="16" spans="1:20" x14ac:dyDescent="0.3">
      <c r="D16" t="s">
        <v>249</v>
      </c>
      <c r="H16" t="s">
        <v>433</v>
      </c>
      <c r="I16" s="8">
        <f t="shared" ref="I16:M16" si="13">I6/$G$2</f>
        <v>0</v>
      </c>
      <c r="J16" s="8">
        <f t="shared" si="13"/>
        <v>0</v>
      </c>
      <c r="K16" s="8">
        <f t="shared" si="13"/>
        <v>0</v>
      </c>
      <c r="L16" s="8">
        <f t="shared" si="13"/>
        <v>0</v>
      </c>
      <c r="M16" s="8">
        <f t="shared" si="13"/>
        <v>0</v>
      </c>
      <c r="N16" s="8">
        <f t="shared" ref="N16" si="14">N6/$G$2</f>
        <v>0</v>
      </c>
      <c r="O16" s="27">
        <f t="shared" si="8"/>
        <v>0</v>
      </c>
    </row>
    <row r="17" spans="4:15" x14ac:dyDescent="0.3">
      <c r="D17" t="s">
        <v>347</v>
      </c>
      <c r="H17" t="s">
        <v>434</v>
      </c>
      <c r="I17" s="8">
        <f>I7/$G$7</f>
        <v>0</v>
      </c>
      <c r="J17" s="8">
        <f t="shared" ref="J17:M17" si="15">J7/$G$7</f>
        <v>0</v>
      </c>
      <c r="K17" s="8">
        <f t="shared" si="15"/>
        <v>0</v>
      </c>
      <c r="L17" s="8">
        <f t="shared" si="15"/>
        <v>0</v>
      </c>
      <c r="M17" s="8">
        <f t="shared" si="15"/>
        <v>0</v>
      </c>
      <c r="N17" s="8">
        <f t="shared" ref="N17" si="16">N7/$G$7</f>
        <v>0</v>
      </c>
      <c r="O17" s="27">
        <f t="shared" si="8"/>
        <v>0</v>
      </c>
    </row>
    <row r="18" spans="4:15" x14ac:dyDescent="0.3">
      <c r="D18" t="s">
        <v>324</v>
      </c>
      <c r="H18" t="s">
        <v>422</v>
      </c>
      <c r="I18" s="8">
        <f>I8/$G$8</f>
        <v>0</v>
      </c>
      <c r="J18" s="8">
        <f t="shared" ref="J18:M18" si="17">J8/$G$8</f>
        <v>0</v>
      </c>
      <c r="K18" s="8">
        <f t="shared" si="17"/>
        <v>0</v>
      </c>
      <c r="L18" s="8">
        <f t="shared" si="17"/>
        <v>0</v>
      </c>
      <c r="M18" s="8">
        <f t="shared" si="17"/>
        <v>0</v>
      </c>
      <c r="N18" s="8">
        <f t="shared" ref="N18" si="18">N8/$G$8</f>
        <v>0</v>
      </c>
      <c r="O18" s="27">
        <f t="shared" si="8"/>
        <v>0</v>
      </c>
    </row>
    <row r="19" spans="4:15" x14ac:dyDescent="0.3">
      <c r="D19" t="s">
        <v>206</v>
      </c>
      <c r="H19" t="s">
        <v>601</v>
      </c>
      <c r="I19" s="8">
        <f>I9/$G$9</f>
        <v>0</v>
      </c>
      <c r="J19" s="8">
        <f t="shared" ref="J19:L19" si="19">J9/$G$9</f>
        <v>0</v>
      </c>
      <c r="K19" s="8">
        <f t="shared" si="19"/>
        <v>0</v>
      </c>
      <c r="L19" s="8">
        <f t="shared" si="19"/>
        <v>0</v>
      </c>
      <c r="M19" s="8">
        <f>M9/$G$9</f>
        <v>0</v>
      </c>
      <c r="N19" s="8">
        <f t="shared" ref="N19" si="20">N9/$G$9</f>
        <v>0</v>
      </c>
      <c r="O19" s="27">
        <f t="shared" si="8"/>
        <v>0</v>
      </c>
    </row>
    <row r="20" spans="4:15" x14ac:dyDescent="0.3">
      <c r="D20" t="s">
        <v>348</v>
      </c>
    </row>
    <row r="21" spans="4:15" x14ac:dyDescent="0.3">
      <c r="D21" t="s">
        <v>250</v>
      </c>
    </row>
    <row r="22" spans="4:15" x14ac:dyDescent="0.3">
      <c r="D22" t="s">
        <v>251</v>
      </c>
    </row>
    <row r="23" spans="4:15" x14ac:dyDescent="0.3">
      <c r="D23" t="s">
        <v>349</v>
      </c>
    </row>
    <row r="24" spans="4:15" ht="43.2" x14ac:dyDescent="0.3">
      <c r="D24" t="s">
        <v>165</v>
      </c>
      <c r="I24" s="28" t="s">
        <v>603</v>
      </c>
      <c r="J24" s="28" t="s">
        <v>0</v>
      </c>
      <c r="K24" s="28" t="s">
        <v>444</v>
      </c>
      <c r="L24" s="28" t="s">
        <v>2</v>
      </c>
      <c r="M24" s="28" t="s">
        <v>604</v>
      </c>
    </row>
    <row r="25" spans="4:15" x14ac:dyDescent="0.3">
      <c r="D25" t="s">
        <v>350</v>
      </c>
      <c r="H25" t="s">
        <v>430</v>
      </c>
      <c r="I25">
        <f>COUNTIF('S1'!G:G, Data!#REF!)</f>
        <v>0</v>
      </c>
      <c r="J25">
        <f>COUNTIF('S1'!G:G, Data!$B$2)</f>
        <v>0</v>
      </c>
      <c r="K25">
        <f>COUNTIF('S1'!G:G, Data!$B$3)</f>
        <v>0</v>
      </c>
      <c r="L25">
        <f>COUNTIF('S1'!G:G, Data!$B$4)</f>
        <v>0</v>
      </c>
      <c r="M25">
        <f>COUNTIF('S1'!G:G, Data!$B$5)</f>
        <v>0</v>
      </c>
      <c r="N25">
        <f>SUM(I25:M25)</f>
        <v>0</v>
      </c>
      <c r="O25" t="s">
        <v>618</v>
      </c>
    </row>
    <row r="26" spans="4:15" x14ac:dyDescent="0.3">
      <c r="D26" t="s">
        <v>207</v>
      </c>
      <c r="H26" t="s">
        <v>479</v>
      </c>
      <c r="I26">
        <f>COUNTIF('S2'!G:G, Data!#REF!)</f>
        <v>0</v>
      </c>
      <c r="J26">
        <f>COUNTIF('S2'!G:G, Data!$B$2)</f>
        <v>0</v>
      </c>
      <c r="K26">
        <f>COUNTIF('S2'!G:G, Data!$B$3)</f>
        <v>0</v>
      </c>
      <c r="L26">
        <f>COUNTIF('S2'!G:G, Data!$B$4)</f>
        <v>0</v>
      </c>
      <c r="M26">
        <f>COUNTIF('S2'!G:G, Data!$B$5)</f>
        <v>0</v>
      </c>
      <c r="N26">
        <f t="shared" ref="N26:N31" si="21">SUM(I26:M26)</f>
        <v>0</v>
      </c>
    </row>
    <row r="27" spans="4:15" x14ac:dyDescent="0.3">
      <c r="D27" t="s">
        <v>208</v>
      </c>
      <c r="H27" t="s">
        <v>431</v>
      </c>
      <c r="I27">
        <f>COUNTIF('S3'!G:G, Data!#REF!)</f>
        <v>0</v>
      </c>
      <c r="J27">
        <f>COUNTIF('S3'!G:G, Data!$B$2)</f>
        <v>0</v>
      </c>
      <c r="K27">
        <f>COUNTIF('S3'!G:G, Data!$B$3)</f>
        <v>0</v>
      </c>
      <c r="L27">
        <f>COUNTIF('S3'!G:G, Data!$B$4)</f>
        <v>0</v>
      </c>
      <c r="M27">
        <f>COUNTIF('S3'!G:G, Data!$B$5)</f>
        <v>0</v>
      </c>
      <c r="N27">
        <f t="shared" si="21"/>
        <v>0</v>
      </c>
    </row>
    <row r="28" spans="4:15" x14ac:dyDescent="0.3">
      <c r="D28" t="s">
        <v>304</v>
      </c>
      <c r="H28" t="s">
        <v>432</v>
      </c>
      <c r="I28">
        <f>COUNTIF('E1'!G:G, Data!#REF!)</f>
        <v>0</v>
      </c>
      <c r="J28">
        <f>COUNTIF('E1'!G:G, Data!$B$2)</f>
        <v>0</v>
      </c>
      <c r="K28">
        <f>COUNTIF('E1'!G:G, Data!$B$3)</f>
        <v>0</v>
      </c>
      <c r="L28">
        <f>COUNTIF('E1'!G:G, Data!$B$4)</f>
        <v>0</v>
      </c>
      <c r="M28">
        <f>COUNTIF('E1'!G:G, Data!$B$5)</f>
        <v>0</v>
      </c>
      <c r="N28">
        <f t="shared" si="21"/>
        <v>0</v>
      </c>
    </row>
    <row r="29" spans="4:15" x14ac:dyDescent="0.3">
      <c r="D29" t="s">
        <v>351</v>
      </c>
      <c r="H29" t="s">
        <v>433</v>
      </c>
      <c r="I29">
        <f>COUNTIF('E2'!G:G, Data!#REF!)</f>
        <v>0</v>
      </c>
      <c r="J29">
        <f>COUNTIF('E2'!G:G, Data!$B$2)</f>
        <v>0</v>
      </c>
      <c r="K29">
        <f>COUNTIF('E2'!G:G, Data!$B$3)</f>
        <v>0</v>
      </c>
      <c r="L29">
        <f>COUNTIF('E2'!G:G, Data!$B$4)</f>
        <v>0</v>
      </c>
      <c r="M29">
        <f>COUNTIF('E2'!G:G, Data!$B$5)</f>
        <v>0</v>
      </c>
      <c r="N29">
        <f t="shared" si="21"/>
        <v>0</v>
      </c>
    </row>
    <row r="30" spans="4:15" x14ac:dyDescent="0.3">
      <c r="D30" t="s">
        <v>252</v>
      </c>
      <c r="H30" t="s">
        <v>434</v>
      </c>
      <c r="I30">
        <f>COUNTIF('E3'!G:G, Data!#REF!)</f>
        <v>0</v>
      </c>
      <c r="J30">
        <f>COUNTIF('E3'!G:G, Data!$B$2)</f>
        <v>0</v>
      </c>
      <c r="K30">
        <f>COUNTIF('E3'!G:G, Data!$B$3)</f>
        <v>0</v>
      </c>
      <c r="L30">
        <f>COUNTIF('E3'!G:G, Data!$B$4)</f>
        <v>0</v>
      </c>
      <c r="M30">
        <f>COUNTIF('E3'!G:G, Data!$B$5)</f>
        <v>0</v>
      </c>
      <c r="N30">
        <f t="shared" si="21"/>
        <v>0</v>
      </c>
    </row>
    <row r="31" spans="4:15" x14ac:dyDescent="0.3">
      <c r="D31" t="s">
        <v>166</v>
      </c>
      <c r="H31" t="s">
        <v>422</v>
      </c>
      <c r="I31">
        <f>COUNTIF('E4'!G:G, Data!#REF!)</f>
        <v>0</v>
      </c>
      <c r="J31">
        <f>COUNTIF('E4'!G:G, Data!$B$2)</f>
        <v>0</v>
      </c>
      <c r="K31">
        <f>COUNTIF('E4'!G:G, Data!$B$3)</f>
        <v>0</v>
      </c>
      <c r="L31">
        <f>COUNTIF('E4'!G:G, Data!$B$4)</f>
        <v>0</v>
      </c>
      <c r="M31">
        <f>COUNTIF('E4'!G:G, Data!$B$5)</f>
        <v>0</v>
      </c>
      <c r="N31">
        <f t="shared" si="21"/>
        <v>0</v>
      </c>
    </row>
    <row r="32" spans="4:15" x14ac:dyDescent="0.3">
      <c r="D32" t="s">
        <v>305</v>
      </c>
      <c r="H32" t="s">
        <v>447</v>
      </c>
      <c r="I32">
        <f>SUM(I25:I31)</f>
        <v>0</v>
      </c>
      <c r="J32">
        <f t="shared" ref="J32:M32" si="22">SUM(J25:J31)</f>
        <v>0</v>
      </c>
      <c r="K32">
        <f t="shared" si="22"/>
        <v>0</v>
      </c>
      <c r="L32">
        <f t="shared" si="22"/>
        <v>0</v>
      </c>
      <c r="M32">
        <f t="shared" si="22"/>
        <v>0</v>
      </c>
      <c r="N32">
        <f>SUM(I32:M32)</f>
        <v>0</v>
      </c>
    </row>
    <row r="33" spans="4:15" x14ac:dyDescent="0.3">
      <c r="D33" t="s">
        <v>209</v>
      </c>
    </row>
    <row r="34" spans="4:15" x14ac:dyDescent="0.3">
      <c r="D34" t="s">
        <v>253</v>
      </c>
      <c r="I34" t="s">
        <v>446</v>
      </c>
      <c r="J34" t="s">
        <v>0</v>
      </c>
      <c r="K34" t="s">
        <v>444</v>
      </c>
      <c r="L34" t="s">
        <v>445</v>
      </c>
      <c r="M34" t="s">
        <v>427</v>
      </c>
    </row>
    <row r="35" spans="4:15" x14ac:dyDescent="0.3">
      <c r="D35" t="s">
        <v>167</v>
      </c>
      <c r="H35" t="s">
        <v>430</v>
      </c>
      <c r="I35" s="27">
        <v>0.27777777777777779</v>
      </c>
      <c r="J35" s="27">
        <v>0.16666666666666666</v>
      </c>
      <c r="K35" s="27">
        <v>0.16666666666666666</v>
      </c>
      <c r="L35" s="27">
        <v>0.22222222222222221</v>
      </c>
      <c r="M35" s="27">
        <v>0.16666666666666666</v>
      </c>
      <c r="N35" s="27">
        <v>0.99999999999999989</v>
      </c>
      <c r="O35" s="27"/>
    </row>
    <row r="36" spans="4:15" x14ac:dyDescent="0.3">
      <c r="D36" t="s">
        <v>168</v>
      </c>
      <c r="H36" t="s">
        <v>479</v>
      </c>
      <c r="I36" s="27">
        <v>0.42857142857142855</v>
      </c>
      <c r="J36" s="27">
        <v>0.14285714285714285</v>
      </c>
      <c r="K36" s="27">
        <v>0.14285714285714285</v>
      </c>
      <c r="L36" s="27">
        <v>0.14285714285714285</v>
      </c>
      <c r="M36" s="27">
        <v>0.14285714285714285</v>
      </c>
      <c r="N36" s="27">
        <v>0.99999999999999978</v>
      </c>
    </row>
    <row r="37" spans="4:15" x14ac:dyDescent="0.3">
      <c r="D37" t="s">
        <v>210</v>
      </c>
      <c r="H37" t="s">
        <v>431</v>
      </c>
      <c r="I37" s="27">
        <v>0.2</v>
      </c>
      <c r="J37" s="27">
        <v>0.4</v>
      </c>
      <c r="K37" s="27">
        <v>0.2</v>
      </c>
      <c r="L37" s="27">
        <v>0.2</v>
      </c>
      <c r="M37" s="27">
        <v>0</v>
      </c>
      <c r="N37" s="27">
        <v>1</v>
      </c>
    </row>
    <row r="38" spans="4:15" x14ac:dyDescent="0.3">
      <c r="D38" t="s">
        <v>352</v>
      </c>
      <c r="H38" t="s">
        <v>432</v>
      </c>
      <c r="I38" s="27">
        <v>0</v>
      </c>
      <c r="J38" s="27">
        <v>0.25</v>
      </c>
      <c r="K38" s="27">
        <v>0.25</v>
      </c>
      <c r="L38" s="27">
        <v>0.375</v>
      </c>
      <c r="M38" s="27">
        <v>0.125</v>
      </c>
      <c r="N38" s="27">
        <v>1</v>
      </c>
    </row>
    <row r="39" spans="4:15" x14ac:dyDescent="0.3">
      <c r="D39" t="s">
        <v>169</v>
      </c>
      <c r="H39" t="s">
        <v>433</v>
      </c>
      <c r="I39" s="27">
        <v>0</v>
      </c>
      <c r="J39" s="27">
        <v>0.4</v>
      </c>
      <c r="K39" s="27">
        <v>0.4</v>
      </c>
      <c r="L39" s="27">
        <v>0.2</v>
      </c>
      <c r="M39" s="27">
        <v>0</v>
      </c>
      <c r="N39" s="27">
        <v>1</v>
      </c>
    </row>
    <row r="40" spans="4:15" x14ac:dyDescent="0.3">
      <c r="D40" t="s">
        <v>353</v>
      </c>
      <c r="H40" t="s">
        <v>434</v>
      </c>
      <c r="I40" s="27">
        <v>0.125</v>
      </c>
      <c r="J40" s="27">
        <v>0.375</v>
      </c>
      <c r="K40" s="27">
        <v>0.125</v>
      </c>
      <c r="L40" s="27">
        <v>0.375</v>
      </c>
      <c r="M40" s="27">
        <v>0</v>
      </c>
      <c r="N40" s="27">
        <v>1</v>
      </c>
    </row>
    <row r="41" spans="4:15" x14ac:dyDescent="0.3">
      <c r="D41" t="s">
        <v>170</v>
      </c>
      <c r="H41" t="s">
        <v>422</v>
      </c>
      <c r="I41" s="27">
        <v>0.11764705882352941</v>
      </c>
      <c r="J41" s="27">
        <v>0.23529411764705882</v>
      </c>
      <c r="K41" s="27">
        <v>0.17647058823529413</v>
      </c>
      <c r="L41" s="27">
        <v>0.41176470588235292</v>
      </c>
      <c r="M41" s="27">
        <v>5.8823529411764705E-2</v>
      </c>
      <c r="N41" s="27">
        <v>1</v>
      </c>
    </row>
    <row r="42" spans="4:15" x14ac:dyDescent="0.3">
      <c r="D42" t="s">
        <v>306</v>
      </c>
      <c r="H42" t="s">
        <v>601</v>
      </c>
      <c r="I42" s="27">
        <v>0.17647058823529413</v>
      </c>
      <c r="J42" s="27">
        <v>0.25</v>
      </c>
      <c r="K42" s="27">
        <v>0.19117647058823528</v>
      </c>
      <c r="L42" s="27">
        <v>0.29411764705882354</v>
      </c>
      <c r="M42" s="27">
        <v>8.8235294117647065E-2</v>
      </c>
      <c r="N42" s="27">
        <v>1</v>
      </c>
    </row>
    <row r="43" spans="4:15" x14ac:dyDescent="0.3">
      <c r="D43" t="s">
        <v>239</v>
      </c>
    </row>
    <row r="44" spans="4:15" x14ac:dyDescent="0.3">
      <c r="D44" t="s">
        <v>240</v>
      </c>
    </row>
    <row r="45" spans="4:15" x14ac:dyDescent="0.3">
      <c r="D45" t="s">
        <v>307</v>
      </c>
    </row>
    <row r="46" spans="4:15" x14ac:dyDescent="0.3">
      <c r="D46" t="s">
        <v>371</v>
      </c>
    </row>
    <row r="47" spans="4:15" x14ac:dyDescent="0.3">
      <c r="D47" t="s">
        <v>325</v>
      </c>
    </row>
    <row r="48" spans="4:15" x14ac:dyDescent="0.3">
      <c r="D48" t="s">
        <v>171</v>
      </c>
    </row>
    <row r="49" spans="4:4" x14ac:dyDescent="0.3">
      <c r="D49" t="s">
        <v>372</v>
      </c>
    </row>
    <row r="50" spans="4:4" x14ac:dyDescent="0.3">
      <c r="D50" t="s">
        <v>308</v>
      </c>
    </row>
    <row r="51" spans="4:4" x14ac:dyDescent="0.3">
      <c r="D51" t="s">
        <v>172</v>
      </c>
    </row>
    <row r="52" spans="4:4" x14ac:dyDescent="0.3">
      <c r="D52" t="s">
        <v>254</v>
      </c>
    </row>
    <row r="53" spans="4:4" x14ac:dyDescent="0.3">
      <c r="D53" t="s">
        <v>309</v>
      </c>
    </row>
    <row r="54" spans="4:4" x14ac:dyDescent="0.3">
      <c r="D54" t="s">
        <v>354</v>
      </c>
    </row>
    <row r="55" spans="4:4" x14ac:dyDescent="0.3">
      <c r="D55" t="s">
        <v>255</v>
      </c>
    </row>
    <row r="56" spans="4:4" x14ac:dyDescent="0.3">
      <c r="D56" t="s">
        <v>256</v>
      </c>
    </row>
    <row r="57" spans="4:4" x14ac:dyDescent="0.3">
      <c r="D57" t="s">
        <v>373</v>
      </c>
    </row>
    <row r="58" spans="4:4" x14ac:dyDescent="0.3">
      <c r="D58" t="s">
        <v>173</v>
      </c>
    </row>
    <row r="59" spans="4:4" x14ac:dyDescent="0.3">
      <c r="D59" t="s">
        <v>257</v>
      </c>
    </row>
    <row r="60" spans="4:4" x14ac:dyDescent="0.3">
      <c r="D60" t="s">
        <v>374</v>
      </c>
    </row>
    <row r="61" spans="4:4" x14ac:dyDescent="0.3">
      <c r="D61" t="s">
        <v>326</v>
      </c>
    </row>
    <row r="62" spans="4:4" x14ac:dyDescent="0.3">
      <c r="D62" t="s">
        <v>355</v>
      </c>
    </row>
    <row r="63" spans="4:4" x14ac:dyDescent="0.3">
      <c r="D63" t="s">
        <v>310</v>
      </c>
    </row>
    <row r="64" spans="4:4" x14ac:dyDescent="0.3">
      <c r="D64" t="s">
        <v>311</v>
      </c>
    </row>
    <row r="65" spans="4:4" x14ac:dyDescent="0.3">
      <c r="D65" t="s">
        <v>327</v>
      </c>
    </row>
    <row r="66" spans="4:4" x14ac:dyDescent="0.3">
      <c r="D66" t="s">
        <v>312</v>
      </c>
    </row>
    <row r="67" spans="4:4" x14ac:dyDescent="0.3">
      <c r="D67" t="s">
        <v>174</v>
      </c>
    </row>
    <row r="68" spans="4:4" x14ac:dyDescent="0.3">
      <c r="D68" t="s">
        <v>258</v>
      </c>
    </row>
    <row r="69" spans="4:4" x14ac:dyDescent="0.3">
      <c r="D69" t="s">
        <v>175</v>
      </c>
    </row>
    <row r="70" spans="4:4" x14ac:dyDescent="0.3">
      <c r="D70" t="s">
        <v>176</v>
      </c>
    </row>
    <row r="71" spans="4:4" x14ac:dyDescent="0.3">
      <c r="D71" t="s">
        <v>259</v>
      </c>
    </row>
    <row r="72" spans="4:4" x14ac:dyDescent="0.3">
      <c r="D72" t="s">
        <v>211</v>
      </c>
    </row>
    <row r="73" spans="4:4" x14ac:dyDescent="0.3">
      <c r="D73" t="s">
        <v>260</v>
      </c>
    </row>
    <row r="74" spans="4:4" x14ac:dyDescent="0.3">
      <c r="D74" t="s">
        <v>375</v>
      </c>
    </row>
    <row r="75" spans="4:4" x14ac:dyDescent="0.3">
      <c r="D75" t="s">
        <v>261</v>
      </c>
    </row>
    <row r="76" spans="4:4" x14ac:dyDescent="0.3">
      <c r="D76" t="s">
        <v>376</v>
      </c>
    </row>
    <row r="77" spans="4:4" x14ac:dyDescent="0.3">
      <c r="D77" t="s">
        <v>262</v>
      </c>
    </row>
    <row r="78" spans="4:4" x14ac:dyDescent="0.3">
      <c r="D78" t="s">
        <v>263</v>
      </c>
    </row>
    <row r="79" spans="4:4" x14ac:dyDescent="0.3">
      <c r="D79" t="s">
        <v>177</v>
      </c>
    </row>
    <row r="80" spans="4:4" x14ac:dyDescent="0.3">
      <c r="D80" t="s">
        <v>264</v>
      </c>
    </row>
    <row r="81" spans="4:4" x14ac:dyDescent="0.3">
      <c r="D81" t="s">
        <v>265</v>
      </c>
    </row>
    <row r="82" spans="4:4" x14ac:dyDescent="0.3">
      <c r="D82" t="s">
        <v>356</v>
      </c>
    </row>
    <row r="83" spans="4:4" x14ac:dyDescent="0.3">
      <c r="D83" t="s">
        <v>212</v>
      </c>
    </row>
    <row r="84" spans="4:4" x14ac:dyDescent="0.3">
      <c r="D84" t="s">
        <v>313</v>
      </c>
    </row>
    <row r="85" spans="4:4" x14ac:dyDescent="0.3">
      <c r="D85" t="s">
        <v>178</v>
      </c>
    </row>
    <row r="86" spans="4:4" x14ac:dyDescent="0.3">
      <c r="D86" t="s">
        <v>179</v>
      </c>
    </row>
    <row r="87" spans="4:4" x14ac:dyDescent="0.3">
      <c r="D87" t="s">
        <v>357</v>
      </c>
    </row>
    <row r="88" spans="4:4" x14ac:dyDescent="0.3">
      <c r="D88" t="s">
        <v>358</v>
      </c>
    </row>
    <row r="89" spans="4:4" x14ac:dyDescent="0.3">
      <c r="D89" t="s">
        <v>377</v>
      </c>
    </row>
    <row r="90" spans="4:4" x14ac:dyDescent="0.3">
      <c r="D90" t="s">
        <v>266</v>
      </c>
    </row>
    <row r="91" spans="4:4" x14ac:dyDescent="0.3">
      <c r="D91" t="s">
        <v>314</v>
      </c>
    </row>
    <row r="92" spans="4:4" x14ac:dyDescent="0.3">
      <c r="D92" t="s">
        <v>241</v>
      </c>
    </row>
    <row r="93" spans="4:4" x14ac:dyDescent="0.3">
      <c r="D93" t="s">
        <v>267</v>
      </c>
    </row>
    <row r="94" spans="4:4" x14ac:dyDescent="0.3">
      <c r="D94" t="s">
        <v>268</v>
      </c>
    </row>
    <row r="95" spans="4:4" x14ac:dyDescent="0.3">
      <c r="D95" t="s">
        <v>378</v>
      </c>
    </row>
    <row r="96" spans="4:4" x14ac:dyDescent="0.3">
      <c r="D96" t="s">
        <v>379</v>
      </c>
    </row>
    <row r="97" spans="4:4" x14ac:dyDescent="0.3">
      <c r="D97" t="s">
        <v>380</v>
      </c>
    </row>
    <row r="98" spans="4:4" x14ac:dyDescent="0.3">
      <c r="D98" t="s">
        <v>213</v>
      </c>
    </row>
    <row r="99" spans="4:4" x14ac:dyDescent="0.3">
      <c r="D99" t="s">
        <v>381</v>
      </c>
    </row>
    <row r="100" spans="4:4" x14ac:dyDescent="0.3">
      <c r="D100" t="s">
        <v>328</v>
      </c>
    </row>
    <row r="101" spans="4:4" x14ac:dyDescent="0.3">
      <c r="D101" t="s">
        <v>329</v>
      </c>
    </row>
    <row r="102" spans="4:4" x14ac:dyDescent="0.3">
      <c r="D102" t="s">
        <v>269</v>
      </c>
    </row>
    <row r="103" spans="4:4" x14ac:dyDescent="0.3">
      <c r="D103" t="s">
        <v>270</v>
      </c>
    </row>
    <row r="104" spans="4:4" x14ac:dyDescent="0.3">
      <c r="D104" t="s">
        <v>271</v>
      </c>
    </row>
    <row r="105" spans="4:4" x14ac:dyDescent="0.3">
      <c r="D105" t="s">
        <v>272</v>
      </c>
    </row>
    <row r="106" spans="4:4" x14ac:dyDescent="0.3">
      <c r="D106" t="s">
        <v>359</v>
      </c>
    </row>
    <row r="107" spans="4:4" x14ac:dyDescent="0.3">
      <c r="D107" t="s">
        <v>330</v>
      </c>
    </row>
    <row r="108" spans="4:4" x14ac:dyDescent="0.3">
      <c r="D108" t="s">
        <v>382</v>
      </c>
    </row>
    <row r="109" spans="4:4" x14ac:dyDescent="0.3">
      <c r="D109" t="s">
        <v>273</v>
      </c>
    </row>
    <row r="110" spans="4:4" x14ac:dyDescent="0.3">
      <c r="D110" t="s">
        <v>383</v>
      </c>
    </row>
    <row r="111" spans="4:4" x14ac:dyDescent="0.3">
      <c r="D111" t="s">
        <v>180</v>
      </c>
    </row>
    <row r="112" spans="4:4" x14ac:dyDescent="0.3">
      <c r="D112" t="s">
        <v>214</v>
      </c>
    </row>
    <row r="113" spans="4:4" x14ac:dyDescent="0.3">
      <c r="D113" t="s">
        <v>242</v>
      </c>
    </row>
    <row r="114" spans="4:4" x14ac:dyDescent="0.3">
      <c r="D114" t="s">
        <v>274</v>
      </c>
    </row>
    <row r="115" spans="4:4" x14ac:dyDescent="0.3">
      <c r="D115" t="s">
        <v>331</v>
      </c>
    </row>
    <row r="116" spans="4:4" x14ac:dyDescent="0.3">
      <c r="D116" t="s">
        <v>275</v>
      </c>
    </row>
    <row r="117" spans="4:4" x14ac:dyDescent="0.3">
      <c r="D117" t="s">
        <v>215</v>
      </c>
    </row>
    <row r="118" spans="4:4" x14ac:dyDescent="0.3">
      <c r="D118" t="s">
        <v>276</v>
      </c>
    </row>
    <row r="119" spans="4:4" x14ac:dyDescent="0.3">
      <c r="D119" t="s">
        <v>332</v>
      </c>
    </row>
    <row r="120" spans="4:4" x14ac:dyDescent="0.3">
      <c r="D120" t="s">
        <v>181</v>
      </c>
    </row>
    <row r="121" spans="4:4" x14ac:dyDescent="0.3">
      <c r="D121" t="s">
        <v>182</v>
      </c>
    </row>
    <row r="122" spans="4:4" x14ac:dyDescent="0.3">
      <c r="D122" t="s">
        <v>333</v>
      </c>
    </row>
    <row r="123" spans="4:4" x14ac:dyDescent="0.3">
      <c r="D123" t="s">
        <v>277</v>
      </c>
    </row>
    <row r="124" spans="4:4" x14ac:dyDescent="0.3">
      <c r="D124" t="s">
        <v>278</v>
      </c>
    </row>
    <row r="125" spans="4:4" x14ac:dyDescent="0.3">
      <c r="D125" t="s">
        <v>384</v>
      </c>
    </row>
    <row r="126" spans="4:4" x14ac:dyDescent="0.3">
      <c r="D126" t="s">
        <v>279</v>
      </c>
    </row>
    <row r="127" spans="4:4" x14ac:dyDescent="0.3">
      <c r="D127" t="s">
        <v>243</v>
      </c>
    </row>
    <row r="128" spans="4:4" x14ac:dyDescent="0.3">
      <c r="D128" t="s">
        <v>183</v>
      </c>
    </row>
    <row r="129" spans="4:4" x14ac:dyDescent="0.3">
      <c r="D129" t="s">
        <v>385</v>
      </c>
    </row>
    <row r="130" spans="4:4" x14ac:dyDescent="0.3">
      <c r="D130" t="s">
        <v>184</v>
      </c>
    </row>
    <row r="131" spans="4:4" x14ac:dyDescent="0.3">
      <c r="D131" t="s">
        <v>216</v>
      </c>
    </row>
    <row r="132" spans="4:4" x14ac:dyDescent="0.3">
      <c r="D132" t="s">
        <v>217</v>
      </c>
    </row>
    <row r="133" spans="4:4" x14ac:dyDescent="0.3">
      <c r="D133" t="s">
        <v>185</v>
      </c>
    </row>
    <row r="134" spans="4:4" x14ac:dyDescent="0.3">
      <c r="D134" t="s">
        <v>280</v>
      </c>
    </row>
    <row r="135" spans="4:4" x14ac:dyDescent="0.3">
      <c r="D135" t="s">
        <v>218</v>
      </c>
    </row>
    <row r="136" spans="4:4" x14ac:dyDescent="0.3">
      <c r="D136" t="s">
        <v>386</v>
      </c>
    </row>
    <row r="137" spans="4:4" x14ac:dyDescent="0.3">
      <c r="D137" t="s">
        <v>387</v>
      </c>
    </row>
    <row r="138" spans="4:4" x14ac:dyDescent="0.3">
      <c r="D138" t="s">
        <v>334</v>
      </c>
    </row>
    <row r="139" spans="4:4" x14ac:dyDescent="0.3">
      <c r="D139" t="s">
        <v>186</v>
      </c>
    </row>
    <row r="140" spans="4:4" x14ac:dyDescent="0.3">
      <c r="D140" t="s">
        <v>315</v>
      </c>
    </row>
    <row r="141" spans="4:4" x14ac:dyDescent="0.3">
      <c r="D141" t="s">
        <v>388</v>
      </c>
    </row>
    <row r="142" spans="4:4" x14ac:dyDescent="0.3">
      <c r="D142" t="s">
        <v>219</v>
      </c>
    </row>
    <row r="143" spans="4:4" x14ac:dyDescent="0.3">
      <c r="D143" t="s">
        <v>389</v>
      </c>
    </row>
    <row r="144" spans="4:4" x14ac:dyDescent="0.3">
      <c r="D144" t="s">
        <v>390</v>
      </c>
    </row>
    <row r="145" spans="4:4" x14ac:dyDescent="0.3">
      <c r="D145" t="s">
        <v>391</v>
      </c>
    </row>
    <row r="146" spans="4:4" x14ac:dyDescent="0.3">
      <c r="D146" t="s">
        <v>281</v>
      </c>
    </row>
    <row r="147" spans="4:4" x14ac:dyDescent="0.3">
      <c r="D147" t="s">
        <v>282</v>
      </c>
    </row>
    <row r="148" spans="4:4" x14ac:dyDescent="0.3">
      <c r="D148" t="s">
        <v>244</v>
      </c>
    </row>
    <row r="149" spans="4:4" x14ac:dyDescent="0.3">
      <c r="D149" t="s">
        <v>392</v>
      </c>
    </row>
    <row r="150" spans="4:4" x14ac:dyDescent="0.3">
      <c r="D150" t="s">
        <v>283</v>
      </c>
    </row>
    <row r="151" spans="4:4" x14ac:dyDescent="0.3">
      <c r="D151" t="s">
        <v>335</v>
      </c>
    </row>
    <row r="152" spans="4:4" x14ac:dyDescent="0.3">
      <c r="D152" t="s">
        <v>187</v>
      </c>
    </row>
    <row r="153" spans="4:4" x14ac:dyDescent="0.3">
      <c r="D153" t="s">
        <v>220</v>
      </c>
    </row>
    <row r="154" spans="4:4" x14ac:dyDescent="0.3">
      <c r="D154" t="s">
        <v>188</v>
      </c>
    </row>
    <row r="155" spans="4:4" x14ac:dyDescent="0.3">
      <c r="D155" t="s">
        <v>221</v>
      </c>
    </row>
    <row r="156" spans="4:4" x14ac:dyDescent="0.3">
      <c r="D156" t="s">
        <v>393</v>
      </c>
    </row>
    <row r="157" spans="4:4" x14ac:dyDescent="0.3">
      <c r="D157" t="s">
        <v>222</v>
      </c>
    </row>
    <row r="158" spans="4:4" x14ac:dyDescent="0.3">
      <c r="D158" t="s">
        <v>223</v>
      </c>
    </row>
    <row r="159" spans="4:4" x14ac:dyDescent="0.3">
      <c r="D159" t="s">
        <v>284</v>
      </c>
    </row>
    <row r="160" spans="4:4" x14ac:dyDescent="0.3">
      <c r="D160" t="s">
        <v>394</v>
      </c>
    </row>
    <row r="161" spans="4:4" x14ac:dyDescent="0.3">
      <c r="D161" t="s">
        <v>395</v>
      </c>
    </row>
    <row r="162" spans="4:4" x14ac:dyDescent="0.3">
      <c r="D162" t="s">
        <v>396</v>
      </c>
    </row>
    <row r="163" spans="4:4" x14ac:dyDescent="0.3">
      <c r="D163" t="s">
        <v>397</v>
      </c>
    </row>
    <row r="164" spans="4:4" x14ac:dyDescent="0.3">
      <c r="D164" t="s">
        <v>224</v>
      </c>
    </row>
    <row r="165" spans="4:4" x14ac:dyDescent="0.3">
      <c r="D165" t="s">
        <v>426</v>
      </c>
    </row>
    <row r="166" spans="4:4" x14ac:dyDescent="0.3">
      <c r="D166" t="s">
        <v>316</v>
      </c>
    </row>
    <row r="167" spans="4:4" x14ac:dyDescent="0.3">
      <c r="D167" t="s">
        <v>189</v>
      </c>
    </row>
    <row r="168" spans="4:4" x14ac:dyDescent="0.3">
      <c r="D168" t="s">
        <v>190</v>
      </c>
    </row>
    <row r="169" spans="4:4" x14ac:dyDescent="0.3">
      <c r="D169" t="s">
        <v>225</v>
      </c>
    </row>
    <row r="170" spans="4:4" x14ac:dyDescent="0.3">
      <c r="D170" t="s">
        <v>398</v>
      </c>
    </row>
    <row r="171" spans="4:4" x14ac:dyDescent="0.3">
      <c r="D171" t="s">
        <v>399</v>
      </c>
    </row>
    <row r="172" spans="4:4" x14ac:dyDescent="0.3">
      <c r="D172" t="s">
        <v>285</v>
      </c>
    </row>
    <row r="173" spans="4:4" x14ac:dyDescent="0.3">
      <c r="D173" t="s">
        <v>425</v>
      </c>
    </row>
    <row r="174" spans="4:4" x14ac:dyDescent="0.3">
      <c r="D174" t="s">
        <v>286</v>
      </c>
    </row>
    <row r="175" spans="4:4" x14ac:dyDescent="0.3">
      <c r="D175" t="s">
        <v>400</v>
      </c>
    </row>
    <row r="176" spans="4:4" x14ac:dyDescent="0.3">
      <c r="D176" t="s">
        <v>401</v>
      </c>
    </row>
    <row r="177" spans="4:4" x14ac:dyDescent="0.3">
      <c r="D177" t="s">
        <v>336</v>
      </c>
    </row>
    <row r="178" spans="4:4" x14ac:dyDescent="0.3">
      <c r="D178" t="s">
        <v>402</v>
      </c>
    </row>
    <row r="179" spans="4:4" x14ac:dyDescent="0.3">
      <c r="D179" t="s">
        <v>226</v>
      </c>
    </row>
    <row r="180" spans="4:4" x14ac:dyDescent="0.3">
      <c r="D180" t="s">
        <v>227</v>
      </c>
    </row>
    <row r="181" spans="4:4" x14ac:dyDescent="0.3">
      <c r="D181" t="s">
        <v>337</v>
      </c>
    </row>
    <row r="182" spans="4:4" x14ac:dyDescent="0.3">
      <c r="D182" t="s">
        <v>317</v>
      </c>
    </row>
    <row r="183" spans="4:4" x14ac:dyDescent="0.3">
      <c r="D183" t="s">
        <v>228</v>
      </c>
    </row>
    <row r="184" spans="4:4" x14ac:dyDescent="0.3">
      <c r="D184" t="s">
        <v>318</v>
      </c>
    </row>
    <row r="185" spans="4:4" x14ac:dyDescent="0.3">
      <c r="D185" t="s">
        <v>403</v>
      </c>
    </row>
    <row r="186" spans="4:4" x14ac:dyDescent="0.3">
      <c r="D186" t="s">
        <v>319</v>
      </c>
    </row>
    <row r="187" spans="4:4" x14ac:dyDescent="0.3">
      <c r="D187" t="s">
        <v>229</v>
      </c>
    </row>
    <row r="188" spans="4:4" x14ac:dyDescent="0.3">
      <c r="D188" t="s">
        <v>287</v>
      </c>
    </row>
    <row r="189" spans="4:4" x14ac:dyDescent="0.3">
      <c r="D189" t="s">
        <v>288</v>
      </c>
    </row>
    <row r="190" spans="4:4" x14ac:dyDescent="0.3">
      <c r="D190" t="s">
        <v>320</v>
      </c>
    </row>
    <row r="191" spans="4:4" x14ac:dyDescent="0.3">
      <c r="D191" t="s">
        <v>338</v>
      </c>
    </row>
    <row r="192" spans="4:4" x14ac:dyDescent="0.3">
      <c r="D192" t="s">
        <v>404</v>
      </c>
    </row>
    <row r="193" spans="4:4" x14ac:dyDescent="0.3">
      <c r="D193" t="s">
        <v>289</v>
      </c>
    </row>
    <row r="194" spans="4:4" x14ac:dyDescent="0.3">
      <c r="D194" t="s">
        <v>290</v>
      </c>
    </row>
    <row r="195" spans="4:4" x14ac:dyDescent="0.3">
      <c r="D195" t="s">
        <v>191</v>
      </c>
    </row>
    <row r="196" spans="4:4" x14ac:dyDescent="0.3">
      <c r="D196" t="s">
        <v>230</v>
      </c>
    </row>
    <row r="197" spans="4:4" x14ac:dyDescent="0.3">
      <c r="D197" t="s">
        <v>291</v>
      </c>
    </row>
    <row r="198" spans="4:4" x14ac:dyDescent="0.3">
      <c r="D198" t="s">
        <v>339</v>
      </c>
    </row>
    <row r="199" spans="4:4" x14ac:dyDescent="0.3">
      <c r="D199" t="s">
        <v>192</v>
      </c>
    </row>
    <row r="200" spans="4:4" x14ac:dyDescent="0.3">
      <c r="D200" t="s">
        <v>292</v>
      </c>
    </row>
    <row r="201" spans="4:4" x14ac:dyDescent="0.3">
      <c r="D201" t="s">
        <v>231</v>
      </c>
    </row>
    <row r="202" spans="4:4" x14ac:dyDescent="0.3">
      <c r="D202" t="s">
        <v>193</v>
      </c>
    </row>
    <row r="203" spans="4:4" x14ac:dyDescent="0.3">
      <c r="D203" t="s">
        <v>232</v>
      </c>
    </row>
    <row r="204" spans="4:4" x14ac:dyDescent="0.3">
      <c r="D204" t="s">
        <v>293</v>
      </c>
    </row>
    <row r="205" spans="4:4" x14ac:dyDescent="0.3">
      <c r="D205" t="s">
        <v>294</v>
      </c>
    </row>
    <row r="206" spans="4:4" x14ac:dyDescent="0.3">
      <c r="D206" t="s">
        <v>233</v>
      </c>
    </row>
    <row r="207" spans="4:4" x14ac:dyDescent="0.3">
      <c r="D207" t="s">
        <v>194</v>
      </c>
    </row>
    <row r="208" spans="4:4" x14ac:dyDescent="0.3">
      <c r="D208" t="s">
        <v>195</v>
      </c>
    </row>
    <row r="209" spans="4:4" x14ac:dyDescent="0.3">
      <c r="D209" t="s">
        <v>405</v>
      </c>
    </row>
    <row r="210" spans="4:4" x14ac:dyDescent="0.3">
      <c r="D210" t="s">
        <v>406</v>
      </c>
    </row>
    <row r="211" spans="4:4" x14ac:dyDescent="0.3">
      <c r="D211" t="s">
        <v>196</v>
      </c>
    </row>
    <row r="212" spans="4:4" x14ac:dyDescent="0.3">
      <c r="D212" t="s">
        <v>407</v>
      </c>
    </row>
    <row r="213" spans="4:4" x14ac:dyDescent="0.3">
      <c r="D213" t="s">
        <v>295</v>
      </c>
    </row>
    <row r="214" spans="4:4" x14ac:dyDescent="0.3">
      <c r="D214" t="s">
        <v>360</v>
      </c>
    </row>
    <row r="215" spans="4:4" x14ac:dyDescent="0.3">
      <c r="D215" t="s">
        <v>361</v>
      </c>
    </row>
    <row r="216" spans="4:4" x14ac:dyDescent="0.3">
      <c r="D216" t="s">
        <v>362</v>
      </c>
    </row>
    <row r="217" spans="4:4" x14ac:dyDescent="0.3">
      <c r="D217" t="s">
        <v>363</v>
      </c>
    </row>
    <row r="218" spans="4:4" x14ac:dyDescent="0.3">
      <c r="D218" t="s">
        <v>340</v>
      </c>
    </row>
    <row r="219" spans="4:4" x14ac:dyDescent="0.3">
      <c r="D219" t="s">
        <v>364</v>
      </c>
    </row>
    <row r="220" spans="4:4" x14ac:dyDescent="0.3">
      <c r="D220" t="s">
        <v>296</v>
      </c>
    </row>
    <row r="221" spans="4:4" x14ac:dyDescent="0.3">
      <c r="D221" t="s">
        <v>297</v>
      </c>
    </row>
    <row r="222" spans="4:4" x14ac:dyDescent="0.3">
      <c r="D222" t="s">
        <v>341</v>
      </c>
    </row>
    <row r="223" spans="4:4" x14ac:dyDescent="0.3">
      <c r="D223" t="s">
        <v>298</v>
      </c>
    </row>
    <row r="224" spans="4:4" x14ac:dyDescent="0.3">
      <c r="D224" t="s">
        <v>197</v>
      </c>
    </row>
    <row r="225" spans="4:4" x14ac:dyDescent="0.3">
      <c r="D225" t="s">
        <v>408</v>
      </c>
    </row>
    <row r="226" spans="4:4" x14ac:dyDescent="0.3">
      <c r="D226" t="s">
        <v>409</v>
      </c>
    </row>
    <row r="227" spans="4:4" x14ac:dyDescent="0.3">
      <c r="D227" t="s">
        <v>234</v>
      </c>
    </row>
    <row r="228" spans="4:4" x14ac:dyDescent="0.3">
      <c r="D228" t="s">
        <v>198</v>
      </c>
    </row>
    <row r="229" spans="4:4" x14ac:dyDescent="0.3">
      <c r="D229" t="s">
        <v>235</v>
      </c>
    </row>
    <row r="230" spans="4:4" x14ac:dyDescent="0.3">
      <c r="D230" t="s">
        <v>199</v>
      </c>
    </row>
    <row r="231" spans="4:4" x14ac:dyDescent="0.3">
      <c r="D231" t="s">
        <v>236</v>
      </c>
    </row>
    <row r="232" spans="4:4" x14ac:dyDescent="0.3">
      <c r="D232" t="s">
        <v>365</v>
      </c>
    </row>
    <row r="233" spans="4:4" x14ac:dyDescent="0.3">
      <c r="D233" t="s">
        <v>342</v>
      </c>
    </row>
    <row r="234" spans="4:4" x14ac:dyDescent="0.3">
      <c r="D234" t="s">
        <v>299</v>
      </c>
    </row>
    <row r="235" spans="4:4" x14ac:dyDescent="0.3">
      <c r="D235" t="s">
        <v>300</v>
      </c>
    </row>
    <row r="236" spans="4:4" x14ac:dyDescent="0.3">
      <c r="D236" t="s">
        <v>200</v>
      </c>
    </row>
    <row r="237" spans="4:4" x14ac:dyDescent="0.3">
      <c r="D237" t="s">
        <v>301</v>
      </c>
    </row>
    <row r="238" spans="4:4" x14ac:dyDescent="0.3">
      <c r="D238" t="s">
        <v>343</v>
      </c>
    </row>
    <row r="239" spans="4:4" x14ac:dyDescent="0.3">
      <c r="D239" t="s">
        <v>321</v>
      </c>
    </row>
    <row r="240" spans="4:4" x14ac:dyDescent="0.3">
      <c r="D240" t="s">
        <v>366</v>
      </c>
    </row>
    <row r="241" spans="4:4" x14ac:dyDescent="0.3">
      <c r="D241" t="s">
        <v>410</v>
      </c>
    </row>
    <row r="242" spans="4:4" x14ac:dyDescent="0.3">
      <c r="D242" t="s">
        <v>302</v>
      </c>
    </row>
    <row r="243" spans="4:4" x14ac:dyDescent="0.3">
      <c r="D243" t="s">
        <v>237</v>
      </c>
    </row>
    <row r="244" spans="4:4" x14ac:dyDescent="0.3">
      <c r="D244" t="s">
        <v>322</v>
      </c>
    </row>
    <row r="245" spans="4:4" x14ac:dyDescent="0.3">
      <c r="D245" t="s">
        <v>411</v>
      </c>
    </row>
    <row r="246" spans="4:4" x14ac:dyDescent="0.3">
      <c r="D246" t="s">
        <v>238</v>
      </c>
    </row>
    <row r="247" spans="4:4" x14ac:dyDescent="0.3">
      <c r="D247" t="s">
        <v>412</v>
      </c>
    </row>
    <row r="248" spans="4:4" x14ac:dyDescent="0.3">
      <c r="D248" t="s">
        <v>413</v>
      </c>
    </row>
    <row r="249" spans="4:4" x14ac:dyDescent="0.3">
      <c r="D249" t="s">
        <v>414</v>
      </c>
    </row>
    <row r="250" spans="4:4" x14ac:dyDescent="0.3">
      <c r="D250" t="s">
        <v>415</v>
      </c>
    </row>
    <row r="251" spans="4:4" x14ac:dyDescent="0.3">
      <c r="D251" t="s">
        <v>416</v>
      </c>
    </row>
    <row r="252" spans="4:4" x14ac:dyDescent="0.3">
      <c r="D252" t="s">
        <v>344</v>
      </c>
    </row>
    <row r="253" spans="4:4" x14ac:dyDescent="0.3">
      <c r="D253" t="s">
        <v>201</v>
      </c>
    </row>
    <row r="254" spans="4:4" x14ac:dyDescent="0.3">
      <c r="D254" t="s">
        <v>202</v>
      </c>
    </row>
  </sheetData>
  <sheetProtection algorithmName="SHA-512" hashValue="7DOtSa3nIutvUx3TG9lQlZ0pSUiKPLHqjb+qDv5A7DC50xK2Dn7lasQPyyg3OAJOpBWc4feYFFVifeJv839mpg==" saltValue="n9IqT78kfQkCqy41/TOUfg==" spinCount="100000" sheet="1" objects="1" scenarios="1"/>
  <sortState xmlns:xlrd2="http://schemas.microsoft.com/office/spreadsheetml/2017/richdata2" ref="D1:D254">
    <sortCondition ref="D1:D254"/>
  </sortState>
  <customSheetViews>
    <customSheetView guid="{90A66CAE-CEC2-457F-A9FB-851135E4D5CF}">
      <selection activeCell="D6" sqref="D6"/>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2DFDA-487D-4E6E-A2C4-465C3E3BF2BB}">
  <sheetPr>
    <tabColor theme="9" tint="0.79998168889431442"/>
    <pageSetUpPr fitToPage="1"/>
  </sheetPr>
  <dimension ref="A1:K19"/>
  <sheetViews>
    <sheetView showGridLines="0" showRuler="0" view="pageLayout" zoomScale="70" zoomScaleNormal="55" zoomScaleSheetLayoutView="40" zoomScalePageLayoutView="70" workbookViewId="0">
      <selection activeCell="I4" sqref="I4"/>
    </sheetView>
  </sheetViews>
  <sheetFormatPr defaultColWidth="3.21875" defaultRowHeight="15" x14ac:dyDescent="0.3"/>
  <cols>
    <col min="1" max="1" width="15.109375" style="1" customWidth="1"/>
    <col min="2" max="2" width="18.77734375" style="2" customWidth="1"/>
    <col min="3" max="3" width="37" style="3" customWidth="1"/>
    <col min="4" max="5" width="37" style="4" customWidth="1"/>
    <col min="6" max="6" width="12.88671875" style="5" customWidth="1"/>
    <col min="7" max="7" width="12.5546875" style="5" customWidth="1"/>
    <col min="8" max="8" width="9.33203125" style="45" customWidth="1"/>
    <col min="9" max="9" width="56" style="5" customWidth="1"/>
    <col min="10" max="10" width="16.5546875" style="5" customWidth="1"/>
    <col min="11" max="11" width="39.5546875" style="62" customWidth="1"/>
    <col min="12" max="13" width="3.21875" style="1" customWidth="1"/>
    <col min="14" max="29" width="3.21875" style="1"/>
    <col min="30" max="30" width="3.21875" style="1" customWidth="1"/>
    <col min="31" max="16384" width="3.21875" style="1"/>
  </cols>
  <sheetData>
    <row r="1" spans="1:11" ht="56.4" x14ac:dyDescent="0.2">
      <c r="A1" s="48" t="s">
        <v>442</v>
      </c>
      <c r="B1" s="15" t="s">
        <v>80</v>
      </c>
      <c r="C1" s="15" t="s">
        <v>0</v>
      </c>
      <c r="D1" s="15" t="s">
        <v>1</v>
      </c>
      <c r="E1" s="15" t="s">
        <v>2</v>
      </c>
      <c r="F1" s="16" t="s">
        <v>437</v>
      </c>
      <c r="G1" s="16" t="s">
        <v>436</v>
      </c>
      <c r="H1" s="16" t="s">
        <v>607</v>
      </c>
      <c r="I1" s="16" t="s">
        <v>625</v>
      </c>
      <c r="J1" s="53" t="s">
        <v>616</v>
      </c>
      <c r="K1" s="53" t="s">
        <v>610</v>
      </c>
    </row>
    <row r="2" spans="1:11" ht="99" customHeight="1" x14ac:dyDescent="0.2">
      <c r="A2" s="18" t="s">
        <v>4</v>
      </c>
      <c r="B2" s="13" t="s">
        <v>3</v>
      </c>
      <c r="C2" s="11" t="s">
        <v>5</v>
      </c>
      <c r="D2" s="11" t="s">
        <v>6</v>
      </c>
      <c r="E2" s="11" t="s">
        <v>7</v>
      </c>
      <c r="F2" s="12"/>
      <c r="G2" s="12"/>
      <c r="H2" s="46"/>
      <c r="I2" s="12"/>
      <c r="J2" s="12"/>
      <c r="K2" s="12"/>
    </row>
    <row r="3" spans="1:11" ht="75" x14ac:dyDescent="0.2">
      <c r="A3" s="19"/>
      <c r="B3" s="14" t="s">
        <v>8</v>
      </c>
      <c r="C3" s="6" t="s">
        <v>12</v>
      </c>
      <c r="D3" s="6" t="s">
        <v>11</v>
      </c>
      <c r="E3" s="6" t="s">
        <v>13</v>
      </c>
      <c r="F3" s="7"/>
      <c r="G3" s="7"/>
      <c r="H3" s="46"/>
      <c r="I3" s="12"/>
      <c r="J3" s="12"/>
      <c r="K3" s="12"/>
    </row>
    <row r="4" spans="1:11" ht="75" x14ac:dyDescent="0.2">
      <c r="A4" s="22"/>
      <c r="B4" s="14" t="s">
        <v>9</v>
      </c>
      <c r="C4" s="6" t="s">
        <v>14</v>
      </c>
      <c r="D4" s="6" t="s">
        <v>15</v>
      </c>
      <c r="E4" s="6" t="s">
        <v>17</v>
      </c>
      <c r="F4" s="7"/>
      <c r="G4" s="7"/>
      <c r="H4" s="47"/>
      <c r="I4" s="7"/>
      <c r="J4" s="12"/>
      <c r="K4" s="12"/>
    </row>
    <row r="5" spans="1:11" ht="75" x14ac:dyDescent="0.2">
      <c r="A5" s="23"/>
      <c r="B5" s="14" t="s">
        <v>10</v>
      </c>
      <c r="C5" s="6" t="s">
        <v>19</v>
      </c>
      <c r="D5" s="6" t="s">
        <v>18</v>
      </c>
      <c r="E5" s="6" t="s">
        <v>16</v>
      </c>
      <c r="F5" s="7"/>
      <c r="G5" s="7"/>
      <c r="H5" s="47"/>
      <c r="I5" s="7"/>
      <c r="J5" s="12"/>
      <c r="K5" s="12"/>
    </row>
    <row r="6" spans="1:11" ht="170.4" customHeight="1" x14ac:dyDescent="0.2">
      <c r="A6" s="23" t="s">
        <v>20</v>
      </c>
      <c r="B6" s="14" t="s">
        <v>21</v>
      </c>
      <c r="C6" s="6" t="s">
        <v>22</v>
      </c>
      <c r="D6" s="6" t="s">
        <v>23</v>
      </c>
      <c r="E6" s="6" t="s">
        <v>24</v>
      </c>
      <c r="F6" s="7"/>
      <c r="G6" s="7"/>
      <c r="H6" s="47"/>
      <c r="I6" s="7"/>
      <c r="J6" s="12"/>
      <c r="K6" s="12"/>
    </row>
    <row r="7" spans="1:11" ht="60" x14ac:dyDescent="0.2">
      <c r="A7" s="21" t="s">
        <v>25</v>
      </c>
      <c r="B7" s="14" t="s">
        <v>26</v>
      </c>
      <c r="C7" s="6" t="s">
        <v>27</v>
      </c>
      <c r="D7" s="6" t="s">
        <v>28</v>
      </c>
      <c r="E7" s="6" t="s">
        <v>29</v>
      </c>
      <c r="F7" s="7"/>
      <c r="G7" s="7"/>
      <c r="H7" s="47"/>
      <c r="I7" s="7"/>
      <c r="J7" s="12"/>
      <c r="K7" s="12"/>
    </row>
    <row r="8" spans="1:11" ht="90" x14ac:dyDescent="0.2">
      <c r="A8" s="22"/>
      <c r="B8" s="14" t="s">
        <v>30</v>
      </c>
      <c r="C8" s="6" t="s">
        <v>37</v>
      </c>
      <c r="D8" s="6" t="s">
        <v>38</v>
      </c>
      <c r="E8" s="6" t="s">
        <v>39</v>
      </c>
      <c r="F8" s="7"/>
      <c r="G8" s="7"/>
      <c r="H8" s="47"/>
      <c r="I8" s="7"/>
      <c r="J8" s="12"/>
      <c r="K8" s="12"/>
    </row>
    <row r="9" spans="1:11" ht="60" x14ac:dyDescent="0.2">
      <c r="A9" s="22"/>
      <c r="B9" s="14" t="s">
        <v>31</v>
      </c>
      <c r="C9" s="6" t="s">
        <v>42</v>
      </c>
      <c r="D9" s="6" t="s">
        <v>41</v>
      </c>
      <c r="E9" s="6" t="s">
        <v>40</v>
      </c>
      <c r="F9" s="7"/>
      <c r="G9" s="7"/>
      <c r="H9" s="47"/>
      <c r="I9" s="7"/>
      <c r="J9" s="12"/>
      <c r="K9" s="12"/>
    </row>
    <row r="10" spans="1:11" ht="90" x14ac:dyDescent="0.2">
      <c r="A10" s="22"/>
      <c r="B10" s="14" t="s">
        <v>32</v>
      </c>
      <c r="C10" s="6" t="s">
        <v>43</v>
      </c>
      <c r="D10" s="6" t="s">
        <v>44</v>
      </c>
      <c r="E10" s="6" t="s">
        <v>45</v>
      </c>
      <c r="F10" s="7"/>
      <c r="G10" s="7"/>
      <c r="H10" s="47"/>
      <c r="I10" s="7"/>
      <c r="J10" s="12"/>
      <c r="K10" s="12"/>
    </row>
    <row r="11" spans="1:11" ht="45" x14ac:dyDescent="0.2">
      <c r="A11" s="22"/>
      <c r="B11" s="14" t="s">
        <v>33</v>
      </c>
      <c r="C11" s="6" t="s">
        <v>46</v>
      </c>
      <c r="D11" s="6" t="s">
        <v>47</v>
      </c>
      <c r="E11" s="6" t="s">
        <v>48</v>
      </c>
      <c r="F11" s="7"/>
      <c r="G11" s="7"/>
      <c r="H11" s="47"/>
      <c r="I11" s="7"/>
      <c r="J11" s="12"/>
      <c r="K11" s="12"/>
    </row>
    <row r="12" spans="1:11" ht="75" x14ac:dyDescent="0.2">
      <c r="A12" s="19"/>
      <c r="B12" s="14" t="s">
        <v>34</v>
      </c>
      <c r="C12" s="6" t="s">
        <v>49</v>
      </c>
      <c r="D12" s="6" t="s">
        <v>50</v>
      </c>
      <c r="E12" s="6" t="s">
        <v>51</v>
      </c>
      <c r="F12" s="7"/>
      <c r="G12" s="7"/>
      <c r="H12" s="47"/>
      <c r="I12" s="7"/>
      <c r="J12" s="12"/>
      <c r="K12" s="12"/>
    </row>
    <row r="13" spans="1:11" ht="75" x14ac:dyDescent="0.2">
      <c r="A13" s="19"/>
      <c r="B13" s="14" t="s">
        <v>35</v>
      </c>
      <c r="C13" s="6" t="s">
        <v>55</v>
      </c>
      <c r="D13" s="6" t="s">
        <v>56</v>
      </c>
      <c r="E13" s="6" t="s">
        <v>57</v>
      </c>
      <c r="F13" s="7"/>
      <c r="G13" s="7"/>
      <c r="H13" s="47"/>
      <c r="I13" s="7"/>
      <c r="J13" s="12"/>
      <c r="K13" s="12"/>
    </row>
    <row r="14" spans="1:11" ht="90" x14ac:dyDescent="0.2">
      <c r="A14" s="23"/>
      <c r="B14" s="14" t="s">
        <v>36</v>
      </c>
      <c r="C14" s="6" t="s">
        <v>54</v>
      </c>
      <c r="D14" s="6" t="s">
        <v>53</v>
      </c>
      <c r="E14" s="6" t="s">
        <v>52</v>
      </c>
      <c r="F14" s="7"/>
      <c r="G14" s="7"/>
      <c r="H14" s="47"/>
      <c r="I14" s="7"/>
      <c r="J14" s="12"/>
      <c r="K14" s="12"/>
    </row>
    <row r="15" spans="1:11" ht="75" x14ac:dyDescent="0.2">
      <c r="A15" s="22" t="s">
        <v>58</v>
      </c>
      <c r="B15" s="14" t="s">
        <v>59</v>
      </c>
      <c r="C15" s="6" t="s">
        <v>60</v>
      </c>
      <c r="D15" s="6" t="s">
        <v>61</v>
      </c>
      <c r="E15" s="6" t="s">
        <v>62</v>
      </c>
      <c r="F15" s="7"/>
      <c r="G15" s="7"/>
      <c r="H15" s="47"/>
      <c r="I15" s="7"/>
      <c r="J15" s="12"/>
      <c r="K15" s="12"/>
    </row>
    <row r="16" spans="1:11" ht="90" x14ac:dyDescent="0.2">
      <c r="A16" s="21" t="s">
        <v>63</v>
      </c>
      <c r="B16" s="14" t="s">
        <v>64</v>
      </c>
      <c r="C16" s="6" t="s">
        <v>68</v>
      </c>
      <c r="D16" s="6" t="s">
        <v>69</v>
      </c>
      <c r="E16" s="6" t="s">
        <v>70</v>
      </c>
      <c r="F16" s="7"/>
      <c r="G16" s="7"/>
      <c r="H16" s="47"/>
      <c r="I16" s="7"/>
      <c r="J16" s="12"/>
      <c r="K16" s="12"/>
    </row>
    <row r="17" spans="1:11" ht="75" x14ac:dyDescent="0.2">
      <c r="A17" s="22"/>
      <c r="B17" s="14" t="s">
        <v>65</v>
      </c>
      <c r="C17" s="6" t="s">
        <v>79</v>
      </c>
      <c r="D17" s="6" t="s">
        <v>78</v>
      </c>
      <c r="E17" s="6" t="s">
        <v>77</v>
      </c>
      <c r="F17" s="7"/>
      <c r="G17" s="7"/>
      <c r="H17" s="47"/>
      <c r="I17" s="7"/>
      <c r="J17" s="12"/>
      <c r="K17" s="12"/>
    </row>
    <row r="18" spans="1:11" ht="30" x14ac:dyDescent="0.2">
      <c r="A18" s="26"/>
      <c r="B18" s="14" t="s">
        <v>66</v>
      </c>
      <c r="C18" s="6" t="s">
        <v>71</v>
      </c>
      <c r="D18" s="6" t="s">
        <v>72</v>
      </c>
      <c r="E18" s="6" t="s">
        <v>73</v>
      </c>
      <c r="F18" s="7"/>
      <c r="G18" s="7"/>
      <c r="H18" s="47"/>
      <c r="I18" s="7"/>
      <c r="J18" s="12"/>
      <c r="K18" s="12"/>
    </row>
    <row r="19" spans="1:11" ht="135" x14ac:dyDescent="0.2">
      <c r="A19" s="25"/>
      <c r="B19" s="14" t="s">
        <v>67</v>
      </c>
      <c r="C19" s="6" t="s">
        <v>74</v>
      </c>
      <c r="D19" s="6" t="s">
        <v>75</v>
      </c>
      <c r="E19" s="6" t="s">
        <v>76</v>
      </c>
      <c r="F19" s="7"/>
      <c r="G19" s="7"/>
      <c r="H19" s="47"/>
      <c r="I19" s="7"/>
      <c r="J19" s="12"/>
      <c r="K19" s="12"/>
    </row>
  </sheetData>
  <sheetProtection algorithmName="SHA-512" hashValue="ARqIlIioHcW4J6rei53Sg7+s6ytz7w2aRej+GQp83uKZc3fBcJRpwFCiAudsjNayOXLm1EG5d2m394kPcpbt2w==" saltValue="4vTNBi7uiN5w8qs7dHsPQw==" spinCount="100000" sheet="1" objects="1" scenarios="1"/>
  <phoneticPr fontId="1" type="noConversion"/>
  <printOptions horizontalCentered="1"/>
  <pageMargins left="0.7" right="0.7" top="0.75" bottom="0.75" header="0.15" footer="0.3"/>
  <pageSetup paperSize="9" scale="56" fitToHeight="0" orientation="landscape" r:id="rId1"/>
  <headerFooter alignWithMargins="0">
    <oddHeader>&amp;L&amp;"Ubuntu,Bold"&amp;16S1 - Local Programming
&amp;R&amp;"Ubuntu Light,Bold"&amp;12&amp;K000000Choose "Current Stage" for each row of PQS 
Assign "Target Stage" and indicate prioirty level
Provide comments, where needed 
Use last 2 columns to track progress</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expression" priority="12" id="{289AB8B1-C3AA-4CCA-BAC6-FD13F1F8D17B}">
            <xm:f>IF(F2=Data!$A$2, TRUE, FALSE)</xm:f>
            <x14:dxf>
              <fill>
                <patternFill>
                  <bgColor theme="6" tint="0.39994506668294322"/>
                </patternFill>
              </fill>
            </x14:dxf>
          </x14:cfRule>
          <xm:sqref>C2:C19</xm:sqref>
        </x14:conditionalFormatting>
        <x14:conditionalFormatting xmlns:xm="http://schemas.microsoft.com/office/excel/2006/main">
          <x14:cfRule type="expression" priority="13" id="{B3867B8F-7629-46CE-A90C-E6A54EF34D0A}">
            <xm:f>IF(F2=Data!$A$3, TRUE, FALSE)</xm:f>
            <x14:dxf>
              <fill>
                <patternFill>
                  <bgColor theme="6" tint="0.39994506668294322"/>
                </patternFill>
              </fill>
            </x14:dxf>
          </x14:cfRule>
          <xm:sqref>D2:D19</xm:sqref>
        </x14:conditionalFormatting>
        <x14:conditionalFormatting xmlns:xm="http://schemas.microsoft.com/office/excel/2006/main">
          <x14:cfRule type="expression" priority="11" id="{13E43D29-E25C-4376-8DAD-D102F73DC2B0}">
            <xm:f>IF(F2=Data!$A$1, TRUE, FALSE)</xm:f>
            <x14:dxf>
              <fill>
                <patternFill>
                  <bgColor theme="6" tint="0.39994506668294322"/>
                </patternFill>
              </fill>
            </x14:dxf>
          </x14:cfRule>
          <xm:sqref>B2:B19</xm:sqref>
        </x14:conditionalFormatting>
        <x14:conditionalFormatting xmlns:xm="http://schemas.microsoft.com/office/excel/2006/main">
          <x14:cfRule type="expression" priority="10" id="{BEAF4C50-0201-43A1-9629-2EFD09CF05E9}">
            <xm:f>IF(F2=Data!$A$4, TRUE, FALSE)</xm:f>
            <x14:dxf>
              <fill>
                <patternFill>
                  <bgColor theme="6" tint="0.39994506668294322"/>
                </patternFill>
              </fill>
            </x14:dxf>
          </x14:cfRule>
          <x14:cfRule type="expression" priority="14" id="{F3164AE6-7B27-4A1C-8939-B0CD231CC1A3}">
            <xm:f>IF(F2=Data!$A$5, TRUE, FALSE)</xm:f>
            <x14:dxf>
              <fill>
                <patternFill>
                  <bgColor theme="6" tint="0.39994506668294322"/>
                </patternFill>
              </fill>
            </x14:dxf>
          </x14:cfRule>
          <xm:sqref>E2:E19</xm:sqref>
        </x14:conditionalFormatting>
        <x14:conditionalFormatting xmlns:xm="http://schemas.microsoft.com/office/excel/2006/main">
          <x14:cfRule type="containsText" priority="7" operator="containsText" id="{3E3DA758-3DB4-4CDA-B8AE-163C56BB92D6}">
            <xm:f>NOT(ISERROR(SEARCH(Data!$F$1,H2)))</xm:f>
            <xm:f>Data!$F$1</xm:f>
            <x14:dxf>
              <font>
                <b/>
                <i val="0"/>
                <color rgb="FFFF0000"/>
              </font>
              <numFmt numFmtId="30" formatCode="@"/>
              <fill>
                <patternFill patternType="none">
                  <bgColor auto="1"/>
                </patternFill>
              </fill>
            </x14:dxf>
          </x14:cfRule>
          <xm:sqref>H2:H19</xm:sqref>
        </x14:conditionalFormatting>
        <x14:conditionalFormatting xmlns:xm="http://schemas.microsoft.com/office/excel/2006/main">
          <x14:cfRule type="containsText" priority="6" operator="containsText" id="{DCE7F734-9CF5-4EB0-914D-5904480D3C8D}">
            <xm:f>NOT(ISERROR(SEARCH(Data!$F$1,H3)))</xm:f>
            <xm:f>Data!$F$1</xm:f>
            <x14:dxf>
              <font>
                <b/>
                <i val="0"/>
                <color rgb="FFFF0000"/>
              </font>
              <fill>
                <patternFill patternType="none">
                  <bgColor auto="1"/>
                </patternFill>
              </fill>
            </x14:dxf>
          </x14:cfRule>
          <xm:sqref>H3</xm:sqref>
        </x14:conditionalFormatting>
        <x14:conditionalFormatting xmlns:xm="http://schemas.microsoft.com/office/excel/2006/main">
          <x14:cfRule type="expression" priority="1" id="{E7B6BD6A-A516-4CF9-A7C4-4603A2263981}">
            <xm:f>IF(J1=Data!$P$1, TRUE, FALSE)</xm:f>
            <x14:dxf>
              <font>
                <color rgb="FF00B0F0"/>
              </font>
              <fill>
                <patternFill>
                  <bgColor rgb="FF00B0F0"/>
                </patternFill>
              </fill>
            </x14:dxf>
          </x14:cfRule>
          <x14:cfRule type="expression" priority="2" id="{731A6DB5-7FD4-461E-ACEB-7565E8420948}">
            <xm:f>IF(J1=Data!$P$2, TRUE, FALSE)</xm:f>
            <x14:dxf>
              <font>
                <color rgb="FF00B050"/>
              </font>
              <fill>
                <patternFill>
                  <bgColor rgb="FF00B050"/>
                </patternFill>
              </fill>
            </x14:dxf>
          </x14:cfRule>
          <x14:cfRule type="expression" priority="3" id="{31DC66F6-B351-44B5-8EA7-A2DCAACB72B7}">
            <xm:f>IF(J1=Data!$P$3, TRUE, FALSE)</xm:f>
            <x14:dxf>
              <font>
                <color rgb="FFFFFF00"/>
              </font>
              <fill>
                <patternFill>
                  <bgColor rgb="FFFFFF00"/>
                </patternFill>
              </fill>
            </x14:dxf>
          </x14:cfRule>
          <x14:cfRule type="expression" priority="4" id="{8A913B0A-DA86-4F42-85E4-E765DE50D4FE}">
            <xm:f>IF(J1=Data!$P$4, TRUE, FALSE)</xm:f>
            <x14:dxf>
              <font>
                <color rgb="FFFF0000"/>
              </font>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A96657BF-CD86-4FE0-B87C-ADE82AEE3063}">
          <x14:formula1>
            <xm:f>Data!$A$1:$A$5</xm:f>
          </x14:formula1>
          <xm:sqref>F2:F19</xm:sqref>
        </x14:dataValidation>
        <x14:dataValidation type="list" allowBlank="1" showInputMessage="1" showErrorMessage="1" xr:uid="{85869B1A-2B27-4636-A041-215F6F7C9E5D}">
          <x14:formula1>
            <xm:f>Data!$F$1:$F$1</xm:f>
          </x14:formula1>
          <xm:sqref>H2:H19</xm:sqref>
        </x14:dataValidation>
        <x14:dataValidation type="list" allowBlank="1" showInputMessage="1" showErrorMessage="1" xr:uid="{020954F6-4420-405F-B599-696CFD20B1EC}">
          <x14:formula1>
            <xm:f>Data!$B$1:$B$5</xm:f>
          </x14:formula1>
          <xm:sqref>G2:G19</xm:sqref>
        </x14:dataValidation>
        <x14:dataValidation type="list" allowBlank="1" showInputMessage="1" showErrorMessage="1" xr:uid="{3211E3BD-EFFA-46D4-A589-3F9FDA39A82F}">
          <x14:formula1>
            <xm:f>Data!$P$1:$P$4</xm:f>
          </x14:formula1>
          <xm:sqref>J2:J19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2256-0993-455F-96E4-025B9181A630}">
  <sheetPr>
    <tabColor theme="9" tint="0.59999389629810485"/>
    <pageSetUpPr fitToPage="1"/>
  </sheetPr>
  <dimension ref="A1:K8"/>
  <sheetViews>
    <sheetView showGridLines="0" showRuler="0" view="pageLayout" zoomScale="80" zoomScaleNormal="85" zoomScaleSheetLayoutView="40" zoomScalePageLayoutView="80" workbookViewId="0">
      <selection activeCell="F2" sqref="F2"/>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44140625" style="5" customWidth="1"/>
    <col min="10" max="10" width="18.6640625" style="5" customWidth="1"/>
    <col min="11" max="11" width="42.6640625" style="62" customWidth="1"/>
    <col min="12" max="12" width="3.21875" style="1" customWidth="1"/>
    <col min="13" max="28" width="3.21875" style="1"/>
    <col min="29" max="29" width="3.21875" style="1" customWidth="1"/>
    <col min="30" max="16384" width="3.21875" style="1"/>
  </cols>
  <sheetData>
    <row r="1" spans="1:11" ht="56.4" x14ac:dyDescent="0.2">
      <c r="A1" s="18" t="s">
        <v>442</v>
      </c>
      <c r="B1" s="15" t="s">
        <v>80</v>
      </c>
      <c r="C1" s="15" t="s">
        <v>0</v>
      </c>
      <c r="D1" s="15" t="s">
        <v>1</v>
      </c>
      <c r="E1" s="15" t="s">
        <v>2</v>
      </c>
      <c r="F1" s="16" t="s">
        <v>437</v>
      </c>
      <c r="G1" s="16" t="s">
        <v>436</v>
      </c>
      <c r="H1" s="16" t="s">
        <v>607</v>
      </c>
      <c r="I1" s="16" t="s">
        <v>626</v>
      </c>
      <c r="J1" s="53" t="s">
        <v>616</v>
      </c>
      <c r="K1" s="53" t="s">
        <v>610</v>
      </c>
    </row>
    <row r="2" spans="1:11" ht="99" customHeight="1" x14ac:dyDescent="0.2">
      <c r="A2" s="18" t="s">
        <v>478</v>
      </c>
      <c r="B2" s="13" t="s">
        <v>448</v>
      </c>
      <c r="C2" s="11" t="s">
        <v>455</v>
      </c>
      <c r="D2" s="11" t="s">
        <v>457</v>
      </c>
      <c r="E2" s="11" t="s">
        <v>458</v>
      </c>
      <c r="F2" s="12"/>
      <c r="G2" s="12"/>
      <c r="H2" s="46"/>
      <c r="I2" s="12"/>
      <c r="J2" s="12"/>
      <c r="K2" s="12"/>
    </row>
    <row r="3" spans="1:11" ht="60" x14ac:dyDescent="0.2">
      <c r="A3" s="19"/>
      <c r="B3" s="14" t="s">
        <v>449</v>
      </c>
      <c r="C3" s="6" t="s">
        <v>456</v>
      </c>
      <c r="D3" s="6" t="s">
        <v>460</v>
      </c>
      <c r="E3" s="6" t="s">
        <v>459</v>
      </c>
      <c r="F3" s="7"/>
      <c r="G3" s="7"/>
      <c r="H3" s="46"/>
      <c r="I3" s="12"/>
      <c r="J3" s="12"/>
      <c r="K3" s="12"/>
    </row>
    <row r="4" spans="1:11" ht="90" x14ac:dyDescent="0.2">
      <c r="A4" s="24" t="s">
        <v>477</v>
      </c>
      <c r="B4" s="14" t="s">
        <v>450</v>
      </c>
      <c r="C4" s="6" t="s">
        <v>461</v>
      </c>
      <c r="D4" s="6" t="s">
        <v>462</v>
      </c>
      <c r="E4" s="6" t="s">
        <v>463</v>
      </c>
      <c r="F4" s="7"/>
      <c r="G4" s="7"/>
      <c r="H4" s="46"/>
      <c r="I4" s="7"/>
      <c r="J4" s="12"/>
      <c r="K4" s="12"/>
    </row>
    <row r="5" spans="1:11" ht="60" x14ac:dyDescent="0.2">
      <c r="A5" s="21" t="s">
        <v>476</v>
      </c>
      <c r="B5" s="14" t="s">
        <v>451</v>
      </c>
      <c r="C5" s="6" t="s">
        <v>464</v>
      </c>
      <c r="D5" s="6" t="s">
        <v>465</v>
      </c>
      <c r="E5" s="6" t="s">
        <v>466</v>
      </c>
      <c r="F5" s="7"/>
      <c r="G5" s="7"/>
      <c r="H5" s="46"/>
      <c r="I5" s="7"/>
      <c r="J5" s="12"/>
      <c r="K5" s="12"/>
    </row>
    <row r="6" spans="1:11" ht="77.55" customHeight="1" x14ac:dyDescent="0.2">
      <c r="A6" s="23"/>
      <c r="B6" s="14" t="s">
        <v>452</v>
      </c>
      <c r="C6" s="6" t="s">
        <v>467</v>
      </c>
      <c r="D6" s="6" t="s">
        <v>468</v>
      </c>
      <c r="E6" s="6" t="s">
        <v>469</v>
      </c>
      <c r="F6" s="7"/>
      <c r="G6" s="7"/>
      <c r="H6" s="46"/>
      <c r="I6" s="7"/>
      <c r="J6" s="12"/>
      <c r="K6" s="12"/>
    </row>
    <row r="7" spans="1:11" ht="120" x14ac:dyDescent="0.2">
      <c r="A7" s="22" t="s">
        <v>475</v>
      </c>
      <c r="B7" s="14" t="s">
        <v>453</v>
      </c>
      <c r="C7" s="6" t="s">
        <v>470</v>
      </c>
      <c r="D7" s="6" t="s">
        <v>471</v>
      </c>
      <c r="E7" s="6" t="s">
        <v>471</v>
      </c>
      <c r="F7" s="7"/>
      <c r="G7" s="7"/>
      <c r="H7" s="46"/>
      <c r="I7" s="7"/>
      <c r="J7" s="12"/>
      <c r="K7" s="12"/>
    </row>
    <row r="8" spans="1:11" ht="60" x14ac:dyDescent="0.2">
      <c r="A8" s="23"/>
      <c r="B8" s="14" t="s">
        <v>454</v>
      </c>
      <c r="C8" s="6" t="s">
        <v>472</v>
      </c>
      <c r="D8" s="6" t="s">
        <v>473</v>
      </c>
      <c r="E8" s="6" t="s">
        <v>474</v>
      </c>
      <c r="F8" s="7"/>
      <c r="G8" s="7"/>
      <c r="H8" s="46"/>
      <c r="I8" s="7"/>
      <c r="J8" s="12"/>
      <c r="K8" s="12"/>
    </row>
  </sheetData>
  <sheetProtection algorithmName="SHA-512" hashValue="o02jNtnH8Vx1w/qokIeoUspn6jItYvKeOQvfJphYhnkFYcy4ZzZqJeT113UdTWR/SaFO3NNDAyM4ieDnRIinXw==" saltValue="BgBliaRsP5Q5oVYAfgANdw==" spinCount="100000" sheet="1" objects="1" scenarios="1"/>
  <printOptions horizontalCentered="1"/>
  <pageMargins left="0.7" right="0.7" top="0.75" bottom="0.75" header="0.15" footer="0.3"/>
  <pageSetup paperSize="9" scale="60" fitToHeight="0" orientation="landscape" r:id="rId1"/>
  <headerFooter alignWithMargins="0">
    <oddHeader>&amp;L&amp;"Ubuntu,Bold"&amp;16S2 - Athlete &amp; Youth Empowerment
&amp;R&amp;"Ubuntu Light,Bold"&amp;12&amp;K000000Choose "Current Stage" for each row of PQS 
Assign "Target Stage" and indicate prioirty level
Provide comments, where needed 
Use last 2 columns to track progress</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expression" priority="12" id="{E407A1ED-886C-404B-A74A-9504AC5D8431}">
            <xm:f>IF(F2=Data!$A$2, TRUE, FALSE)</xm:f>
            <x14:dxf>
              <fill>
                <patternFill>
                  <bgColor theme="6" tint="0.39994506668294322"/>
                </patternFill>
              </fill>
            </x14:dxf>
          </x14:cfRule>
          <xm:sqref>C2:C5 C7:C8</xm:sqref>
        </x14:conditionalFormatting>
        <x14:conditionalFormatting xmlns:xm="http://schemas.microsoft.com/office/excel/2006/main">
          <x14:cfRule type="expression" priority="13" id="{B8004F25-ED32-4A77-B66E-CFD73231E322}">
            <xm:f>IF(F2=Data!$A$3, TRUE, FALSE)</xm:f>
            <x14:dxf>
              <fill>
                <patternFill>
                  <bgColor theme="6" tint="0.39994506668294322"/>
                </patternFill>
              </fill>
            </x14:dxf>
          </x14:cfRule>
          <xm:sqref>D2:D5 D7:D8</xm:sqref>
        </x14:conditionalFormatting>
        <x14:conditionalFormatting xmlns:xm="http://schemas.microsoft.com/office/excel/2006/main">
          <x14:cfRule type="expression" priority="11" id="{2CC48324-BA2B-4EF9-9F01-FB2D9782CEA3}">
            <xm:f>IF(F2=Data!$A$1, TRUE, FALSE)</xm:f>
            <x14:dxf>
              <fill>
                <patternFill>
                  <bgColor theme="6" tint="0.39994506668294322"/>
                </patternFill>
              </fill>
            </x14:dxf>
          </x14:cfRule>
          <xm:sqref>B2:B8</xm:sqref>
        </x14:conditionalFormatting>
        <x14:conditionalFormatting xmlns:xm="http://schemas.microsoft.com/office/excel/2006/main">
          <x14:cfRule type="expression" priority="10" id="{592FC359-DFC1-4E57-9A9F-6E21AAD34EBE}">
            <xm:f>IF(F2=Data!$A$4, TRUE, FALSE)</xm:f>
            <x14:dxf>
              <fill>
                <patternFill>
                  <bgColor theme="6" tint="0.39994506668294322"/>
                </patternFill>
              </fill>
            </x14:dxf>
          </x14:cfRule>
          <x14:cfRule type="expression" priority="14" id="{F134BB85-B913-4D00-A91E-A1DDA9CD8190}">
            <xm:f>IF(F2=Data!$A$5, TRUE, FALSE)</xm:f>
            <x14:dxf>
              <fill>
                <patternFill>
                  <bgColor theme="6" tint="0.39994506668294322"/>
                </patternFill>
              </fill>
            </x14:dxf>
          </x14:cfRule>
          <xm:sqref>E2:E5 E7:E8</xm:sqref>
        </x14:conditionalFormatting>
        <x14:conditionalFormatting xmlns:xm="http://schemas.microsoft.com/office/excel/2006/main">
          <x14:cfRule type="expression" priority="7" id="{88956439-6B68-44A5-AF58-9818CAD9805F}">
            <xm:f>IF(F6=Data!$A$2, TRUE, FALSE)</xm:f>
            <x14:dxf>
              <fill>
                <patternFill>
                  <bgColor theme="6" tint="0.39994506668294322"/>
                </patternFill>
              </fill>
            </x14:dxf>
          </x14:cfRule>
          <xm:sqref>C6</xm:sqref>
        </x14:conditionalFormatting>
        <x14:conditionalFormatting xmlns:xm="http://schemas.microsoft.com/office/excel/2006/main">
          <x14:cfRule type="expression" priority="8" id="{5DE1BC23-6D3A-4F7A-B735-916651D7EF54}">
            <xm:f>IF(F6=Data!$A$3, TRUE, FALSE)</xm:f>
            <x14:dxf>
              <fill>
                <patternFill>
                  <bgColor theme="6" tint="0.39994506668294322"/>
                </patternFill>
              </fill>
            </x14:dxf>
          </x14:cfRule>
          <xm:sqref>D6</xm:sqref>
        </x14:conditionalFormatting>
        <x14:conditionalFormatting xmlns:xm="http://schemas.microsoft.com/office/excel/2006/main">
          <x14:cfRule type="expression" priority="6" id="{84CFDC6A-F02D-4844-9B7E-0D4E7D161618}">
            <xm:f>IF(F6=Data!$A$4, TRUE, FALSE)</xm:f>
            <x14:dxf>
              <fill>
                <patternFill>
                  <bgColor theme="6" tint="0.39994506668294322"/>
                </patternFill>
              </fill>
            </x14:dxf>
          </x14:cfRule>
          <x14:cfRule type="expression" priority="9" id="{6319D004-535A-46A6-9A9F-8569624FB407}">
            <xm:f>IF(F6=Data!$A$5, TRUE, FALSE)</xm:f>
            <x14:dxf>
              <fill>
                <patternFill>
                  <bgColor theme="6" tint="0.39994506668294322"/>
                </patternFill>
              </fill>
            </x14:dxf>
          </x14:cfRule>
          <xm:sqref>E6</xm:sqref>
        </x14:conditionalFormatting>
        <x14:conditionalFormatting xmlns:xm="http://schemas.microsoft.com/office/excel/2006/main">
          <x14:cfRule type="containsText" priority="5" operator="containsText" id="{34EDCE38-6A77-4506-B36C-89DD3F1D9AF7}">
            <xm:f>NOT(ISERROR(SEARCH(Data!$F$1,H2)))</xm:f>
            <xm:f>Data!$F$1</xm:f>
            <x14:dxf>
              <font>
                <b/>
                <i val="0"/>
                <color rgb="FFFF0000"/>
              </font>
              <numFmt numFmtId="30" formatCode="@"/>
              <fill>
                <patternFill patternType="none">
                  <bgColor auto="1"/>
                </patternFill>
              </fill>
            </x14:dxf>
          </x14:cfRule>
          <xm:sqref>H2:H8</xm:sqref>
        </x14:conditionalFormatting>
        <x14:conditionalFormatting xmlns:xm="http://schemas.microsoft.com/office/excel/2006/main">
          <x14:cfRule type="expression" priority="1" id="{8479F79A-8AD6-4F0F-A693-05A64644C3B6}">
            <xm:f>IF(J1=Data!$P$1, TRUE, FALSE)</xm:f>
            <x14:dxf>
              <font>
                <color rgb="FF00B0F0"/>
              </font>
              <fill>
                <patternFill>
                  <bgColor rgb="FF00B0F0"/>
                </patternFill>
              </fill>
            </x14:dxf>
          </x14:cfRule>
          <x14:cfRule type="expression" priority="2" id="{C164A0D0-B3E8-4477-A1DE-BF22D3E5DC4D}">
            <xm:f>IF(J1=Data!$P$2, TRUE, FALSE)</xm:f>
            <x14:dxf>
              <font>
                <color rgb="FF00B050"/>
              </font>
              <fill>
                <patternFill>
                  <bgColor rgb="FF00B050"/>
                </patternFill>
              </fill>
            </x14:dxf>
          </x14:cfRule>
          <x14:cfRule type="expression" priority="3" id="{65C134BE-FF78-4C6D-AC41-FDD331E13E73}">
            <xm:f>IF(J1=Data!$P$3, TRUE, FALSE)</xm:f>
            <x14:dxf>
              <font>
                <color rgb="FFFFFF00"/>
              </font>
              <fill>
                <patternFill>
                  <bgColor rgb="FFFFFF00"/>
                </patternFill>
              </fill>
            </x14:dxf>
          </x14:cfRule>
          <x14:cfRule type="expression" priority="4" id="{00C4E133-FAEF-40F2-964D-0A734774C4AA}">
            <xm:f>IF(J1=Data!$P$4, TRUE, FALSE)</xm:f>
            <x14:dxf>
              <font>
                <color rgb="FFFF0000"/>
              </font>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C8EF5654-DD3A-4D34-9E52-0C287C7F6144}">
          <x14:formula1>
            <xm:f>Data!$A$1:$A$5</xm:f>
          </x14:formula1>
          <xm:sqref>F2:F8</xm:sqref>
        </x14:dataValidation>
        <x14:dataValidation type="list" allowBlank="1" showInputMessage="1" showErrorMessage="1" xr:uid="{B57419B9-4CA1-4159-BEA2-084FD823BCF5}">
          <x14:formula1>
            <xm:f>Data!$B$1:$B$5</xm:f>
          </x14:formula1>
          <xm:sqref>G2:G8</xm:sqref>
        </x14:dataValidation>
        <x14:dataValidation type="list" allowBlank="1" showInputMessage="1" showErrorMessage="1" xr:uid="{282AB39D-D69F-47A7-9514-2178C7E9D33C}">
          <x14:formula1>
            <xm:f>Data!$F$1</xm:f>
          </x14:formula1>
          <xm:sqref>H2:H8</xm:sqref>
        </x14:dataValidation>
        <x14:dataValidation type="list" allowBlank="1" showInputMessage="1" showErrorMessage="1" xr:uid="{AEDEB24A-AFBB-424F-A163-B1BCA962BAA1}">
          <x14:formula1>
            <xm:f>Data!$P$1:$P$4</xm:f>
          </x14:formula1>
          <xm:sqref>J2:J8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3150-31D1-4118-9BD5-5EB79200F1EF}">
  <sheetPr>
    <tabColor theme="9" tint="0.39997558519241921"/>
    <pageSetUpPr fitToPage="1"/>
  </sheetPr>
  <dimension ref="A1:K6"/>
  <sheetViews>
    <sheetView showGridLines="0" showRuler="0" view="pageLayout" zoomScaleNormal="85" zoomScaleSheetLayoutView="40" workbookViewId="0">
      <selection activeCell="C3" sqref="C3"/>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52.77734375" style="5" customWidth="1"/>
    <col min="10" max="10" width="23.21875" style="5" customWidth="1"/>
    <col min="11" max="11" width="27.88671875" style="62" bestFit="1" customWidth="1"/>
    <col min="12" max="12" width="3.21875" style="1" customWidth="1"/>
    <col min="13" max="28" width="3.21875" style="1"/>
    <col min="29" max="29" width="3.21875" style="1" customWidth="1"/>
    <col min="30" max="16384" width="3.21875" style="1"/>
  </cols>
  <sheetData>
    <row r="1" spans="1:11" ht="42.6" x14ac:dyDescent="0.2">
      <c r="A1" s="18" t="s">
        <v>442</v>
      </c>
      <c r="B1" s="15" t="s">
        <v>80</v>
      </c>
      <c r="C1" s="15" t="s">
        <v>0</v>
      </c>
      <c r="D1" s="15" t="s">
        <v>1</v>
      </c>
      <c r="E1" s="15" t="s">
        <v>2</v>
      </c>
      <c r="F1" s="16" t="s">
        <v>437</v>
      </c>
      <c r="G1" s="16" t="s">
        <v>436</v>
      </c>
      <c r="H1" s="16" t="s">
        <v>607</v>
      </c>
      <c r="I1" s="16" t="s">
        <v>626</v>
      </c>
      <c r="J1" s="53" t="s">
        <v>616</v>
      </c>
      <c r="K1" s="53" t="s">
        <v>610</v>
      </c>
    </row>
    <row r="2" spans="1:11" ht="120" x14ac:dyDescent="0.2">
      <c r="A2" s="18" t="s">
        <v>499</v>
      </c>
      <c r="B2" s="13" t="s">
        <v>557</v>
      </c>
      <c r="C2" s="11" t="s">
        <v>484</v>
      </c>
      <c r="D2" s="11" t="s">
        <v>485</v>
      </c>
      <c r="E2" s="11" t="s">
        <v>486</v>
      </c>
      <c r="F2" s="12"/>
      <c r="G2" s="12"/>
      <c r="H2" s="46"/>
      <c r="I2" s="12"/>
      <c r="J2" s="12"/>
      <c r="K2" s="12"/>
    </row>
    <row r="3" spans="1:11" ht="120" x14ac:dyDescent="0.2">
      <c r="A3" s="23"/>
      <c r="B3" s="14" t="s">
        <v>480</v>
      </c>
      <c r="C3" s="6" t="s">
        <v>487</v>
      </c>
      <c r="D3" s="6" t="s">
        <v>488</v>
      </c>
      <c r="E3" s="6" t="s">
        <v>489</v>
      </c>
      <c r="F3" s="7"/>
      <c r="G3" s="7"/>
      <c r="H3" s="46"/>
      <c r="I3" s="7"/>
      <c r="J3" s="12"/>
      <c r="K3" s="12"/>
    </row>
    <row r="4" spans="1:11" ht="90" x14ac:dyDescent="0.2">
      <c r="A4" s="24" t="s">
        <v>500</v>
      </c>
      <c r="B4" s="14" t="s">
        <v>481</v>
      </c>
      <c r="C4" s="6" t="s">
        <v>490</v>
      </c>
      <c r="D4" s="6" t="s">
        <v>491</v>
      </c>
      <c r="E4" s="6" t="s">
        <v>492</v>
      </c>
      <c r="F4" s="7"/>
      <c r="G4" s="7"/>
      <c r="H4" s="46"/>
      <c r="I4" s="7"/>
      <c r="J4" s="12"/>
      <c r="K4" s="12"/>
    </row>
    <row r="5" spans="1:11" ht="105" x14ac:dyDescent="0.2">
      <c r="A5" s="21" t="s">
        <v>501</v>
      </c>
      <c r="B5" s="14" t="s">
        <v>482</v>
      </c>
      <c r="C5" s="6" t="s">
        <v>493</v>
      </c>
      <c r="D5" s="6" t="s">
        <v>494</v>
      </c>
      <c r="E5" s="6" t="s">
        <v>495</v>
      </c>
      <c r="F5" s="7"/>
      <c r="G5" s="7"/>
      <c r="H5" s="46"/>
      <c r="I5" s="7"/>
      <c r="J5" s="12"/>
      <c r="K5" s="12"/>
    </row>
    <row r="6" spans="1:11" ht="105" x14ac:dyDescent="0.2">
      <c r="A6" s="23"/>
      <c r="B6" s="14" t="s">
        <v>483</v>
      </c>
      <c r="C6" s="6" t="s">
        <v>496</v>
      </c>
      <c r="D6" s="6" t="s">
        <v>497</v>
      </c>
      <c r="E6" s="6" t="s">
        <v>498</v>
      </c>
      <c r="F6" s="7"/>
      <c r="G6" s="7"/>
      <c r="H6" s="46"/>
      <c r="I6" s="7"/>
      <c r="J6" s="12"/>
      <c r="K6" s="12"/>
    </row>
  </sheetData>
  <sheetProtection algorithmName="SHA-512" hashValue="iOl3SOiWqw1UsJ7vjrZGvhiCu/Zjqric99dlkDowySyHHlLKo6N7OnaKtpFr39cDSpRcdMmo9/8JUjN04ydkNg==" saltValue="CwZ72zN9KE6P539VqcsVdQ==" spinCount="100000" sheet="1" objects="1" scenarios="1"/>
  <printOptions horizontalCentered="1"/>
  <pageMargins left="0.7" right="0.7" top="0.75" bottom="0.75" header="0.15" footer="0.3"/>
  <pageSetup paperSize="9" scale="58" fitToHeight="0" orientation="landscape" r:id="rId1"/>
  <headerFooter alignWithMargins="0">
    <oddHeader>&amp;L&amp;"Ubuntu,Bold"&amp;16S3 - Grow Inclusive Practicies 
&amp;R&amp;"Ubuntu Light,Bold"&amp;12&amp;K000000Choose "Current Stage" for each row of PQS 
Assign "Target Stage" and indicate prioirty level
Provide comments, where needed 
Use last 2 columns to track progress</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expression" priority="12" id="{930A1E26-02FD-429E-A538-5D4FCD42E059}">
            <xm:f>IF(F2=Data!$A$2, TRUE, FALSE)</xm:f>
            <x14:dxf>
              <fill>
                <patternFill>
                  <bgColor theme="6" tint="0.39994506668294322"/>
                </patternFill>
              </fill>
            </x14:dxf>
          </x14:cfRule>
          <xm:sqref>C2:C4 C6</xm:sqref>
        </x14:conditionalFormatting>
        <x14:conditionalFormatting xmlns:xm="http://schemas.microsoft.com/office/excel/2006/main">
          <x14:cfRule type="expression" priority="13" id="{48405C9C-D647-4D81-8722-4F2D593F212E}">
            <xm:f>IF(F2=Data!$A$3, TRUE, FALSE)</xm:f>
            <x14:dxf>
              <fill>
                <patternFill>
                  <bgColor theme="6" tint="0.39994506668294322"/>
                </patternFill>
              </fill>
            </x14:dxf>
          </x14:cfRule>
          <xm:sqref>D2:D4 D6</xm:sqref>
        </x14:conditionalFormatting>
        <x14:conditionalFormatting xmlns:xm="http://schemas.microsoft.com/office/excel/2006/main">
          <x14:cfRule type="expression" priority="11" id="{09540431-4EC0-4BA0-AC99-0643FCE8450B}">
            <xm:f>IF(F2=Data!$A$1, TRUE, FALSE)</xm:f>
            <x14:dxf>
              <fill>
                <patternFill>
                  <bgColor theme="6" tint="0.39994506668294322"/>
                </patternFill>
              </fill>
            </x14:dxf>
          </x14:cfRule>
          <xm:sqref>B2:B6</xm:sqref>
        </x14:conditionalFormatting>
        <x14:conditionalFormatting xmlns:xm="http://schemas.microsoft.com/office/excel/2006/main">
          <x14:cfRule type="expression" priority="10" id="{CAB27B56-04CA-4082-A2CF-45989131027D}">
            <xm:f>IF(F2=Data!$A$4, TRUE, FALSE)</xm:f>
            <x14:dxf>
              <fill>
                <patternFill>
                  <bgColor theme="6" tint="0.39994506668294322"/>
                </patternFill>
              </fill>
            </x14:dxf>
          </x14:cfRule>
          <x14:cfRule type="expression" priority="14" id="{058863ED-8EFC-43CE-84D2-A95D937AEC3C}">
            <xm:f>IF(F2=Data!$A$5, TRUE, FALSE)</xm:f>
            <x14:dxf>
              <fill>
                <patternFill>
                  <bgColor theme="6" tint="0.39994506668294322"/>
                </patternFill>
              </fill>
            </x14:dxf>
          </x14:cfRule>
          <xm:sqref>E2:E4 E6</xm:sqref>
        </x14:conditionalFormatting>
        <x14:conditionalFormatting xmlns:xm="http://schemas.microsoft.com/office/excel/2006/main">
          <x14:cfRule type="expression" priority="7" id="{76DA7A76-BD8E-41FE-BAC7-5A7E4CE0B8BE}">
            <xm:f>IF(F5=Data!$A$2, TRUE, FALSE)</xm:f>
            <x14:dxf>
              <fill>
                <patternFill>
                  <bgColor theme="6" tint="0.39994506668294322"/>
                </patternFill>
              </fill>
            </x14:dxf>
          </x14:cfRule>
          <xm:sqref>C5</xm:sqref>
        </x14:conditionalFormatting>
        <x14:conditionalFormatting xmlns:xm="http://schemas.microsoft.com/office/excel/2006/main">
          <x14:cfRule type="expression" priority="8" id="{B2525867-B70B-42A3-8D7B-9D6E5BADC9C5}">
            <xm:f>IF(F5=Data!$A$3, TRUE, FALSE)</xm:f>
            <x14:dxf>
              <fill>
                <patternFill>
                  <bgColor theme="6" tint="0.39994506668294322"/>
                </patternFill>
              </fill>
            </x14:dxf>
          </x14:cfRule>
          <xm:sqref>D5</xm:sqref>
        </x14:conditionalFormatting>
        <x14:conditionalFormatting xmlns:xm="http://schemas.microsoft.com/office/excel/2006/main">
          <x14:cfRule type="expression" priority="6" id="{8EA264BE-BC4B-4E82-B94F-D553DB22735B}">
            <xm:f>IF(F5=Data!$A$4, TRUE, FALSE)</xm:f>
            <x14:dxf>
              <fill>
                <patternFill>
                  <bgColor theme="6" tint="0.39994506668294322"/>
                </patternFill>
              </fill>
            </x14:dxf>
          </x14:cfRule>
          <x14:cfRule type="expression" priority="9" id="{99C8BF10-C1A2-473D-A5BC-15CF4ECE510F}">
            <xm:f>IF(F5=Data!$A$5, TRUE, FALSE)</xm:f>
            <x14:dxf>
              <fill>
                <patternFill>
                  <bgColor theme="6" tint="0.39994506668294322"/>
                </patternFill>
              </fill>
            </x14:dxf>
          </x14:cfRule>
          <xm:sqref>E5</xm:sqref>
        </x14:conditionalFormatting>
        <x14:conditionalFormatting xmlns:xm="http://schemas.microsoft.com/office/excel/2006/main">
          <x14:cfRule type="containsText" priority="5" operator="containsText" id="{85EAFB92-42B5-489F-9F3A-200CB83CCD20}">
            <xm:f>NOT(ISERROR(SEARCH(Data!$F$1,H2)))</xm:f>
            <xm:f>Data!$F$1</xm:f>
            <x14:dxf>
              <font>
                <b/>
                <i val="0"/>
                <color rgb="FFFF0000"/>
              </font>
              <numFmt numFmtId="30" formatCode="@"/>
              <fill>
                <patternFill patternType="none">
                  <bgColor auto="1"/>
                </patternFill>
              </fill>
            </x14:dxf>
          </x14:cfRule>
          <xm:sqref>H2:H6</xm:sqref>
        </x14:conditionalFormatting>
        <x14:conditionalFormatting xmlns:xm="http://schemas.microsoft.com/office/excel/2006/main">
          <x14:cfRule type="expression" priority="1" id="{9BE2C247-5ACE-48A3-93CD-0A964FF9929F}">
            <xm:f>IF(J1=Data!$P$1, TRUE, FALSE)</xm:f>
            <x14:dxf>
              <font>
                <color rgb="FF00B0F0"/>
              </font>
              <fill>
                <patternFill>
                  <bgColor rgb="FF00B0F0"/>
                </patternFill>
              </fill>
            </x14:dxf>
          </x14:cfRule>
          <x14:cfRule type="expression" priority="2" id="{411196E2-3B83-40A5-B171-45E9B71A4F8E}">
            <xm:f>IF(J1=Data!$P$2, TRUE, FALSE)</xm:f>
            <x14:dxf>
              <font>
                <color rgb="FF00B050"/>
              </font>
              <fill>
                <patternFill>
                  <bgColor rgb="FF00B050"/>
                </patternFill>
              </fill>
            </x14:dxf>
          </x14:cfRule>
          <x14:cfRule type="expression" priority="3" id="{DCE8ACCF-BAF0-462B-A3BD-5B265404E0B5}">
            <xm:f>IF(J1=Data!$P$3, TRUE, FALSE)</xm:f>
            <x14:dxf>
              <font>
                <color rgb="FFFFFF00"/>
              </font>
              <fill>
                <patternFill>
                  <bgColor rgb="FFFFFF00"/>
                </patternFill>
              </fill>
            </x14:dxf>
          </x14:cfRule>
          <x14:cfRule type="expression" priority="4" id="{5D18ADCA-C28B-4671-85B2-FBFE435D368A}">
            <xm:f>IF(J1=Data!$P$4, TRUE, FALSE)</xm:f>
            <x14:dxf>
              <font>
                <color rgb="FFFF0000"/>
              </font>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5EDD0898-B622-4CFD-9F82-A5CFA762CFDE}">
          <x14:formula1>
            <xm:f>Data!$A$1:$A$5</xm:f>
          </x14:formula1>
          <xm:sqref>F2:F6</xm:sqref>
        </x14:dataValidation>
        <x14:dataValidation type="list" allowBlank="1" showInputMessage="1" showErrorMessage="1" xr:uid="{EF396B1E-C9DD-4E75-A745-02011DD11BF2}">
          <x14:formula1>
            <xm:f>Data!$B$1:$B$5</xm:f>
          </x14:formula1>
          <xm:sqref>G2:G6</xm:sqref>
        </x14:dataValidation>
        <x14:dataValidation type="list" allowBlank="1" showInputMessage="1" showErrorMessage="1" xr:uid="{FD2378BA-464D-4C75-8E40-2AE247DF9FC3}">
          <x14:formula1>
            <xm:f>Data!$F$1</xm:f>
          </x14:formula1>
          <xm:sqref>H2:H6</xm:sqref>
        </x14:dataValidation>
        <x14:dataValidation type="list" allowBlank="1" showInputMessage="1" showErrorMessage="1" xr:uid="{4F24AB26-E41E-4FB2-94F5-B6BDF5900691}">
          <x14:formula1>
            <xm:f>Data!$P$1:$P$4</xm:f>
          </x14:formula1>
          <xm:sqref>J2:J6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93A3B-0A57-4B15-AD23-534079227151}">
  <sheetPr>
    <tabColor theme="6" tint="0.79998168889431442"/>
    <pageSetUpPr fitToPage="1"/>
  </sheetPr>
  <dimension ref="A1:K9"/>
  <sheetViews>
    <sheetView showGridLines="0" showRuler="0" view="pageLayout" zoomScale="70" zoomScaleNormal="85" zoomScaleSheetLayoutView="70" zoomScalePageLayoutView="70" workbookViewId="0">
      <selection activeCell="J9" sqref="J9"/>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33203125" style="5" customWidth="1"/>
    <col min="10" max="10" width="23.21875" style="5" customWidth="1"/>
    <col min="11" max="11" width="38.44140625" style="62" customWidth="1"/>
    <col min="12" max="25" width="3.21875" style="1"/>
    <col min="26" max="26" width="3.21875" style="1" customWidth="1"/>
    <col min="27" max="16384" width="3.21875" style="1"/>
  </cols>
  <sheetData>
    <row r="1" spans="1:11" ht="56.4" x14ac:dyDescent="0.2">
      <c r="A1" s="18" t="s">
        <v>442</v>
      </c>
      <c r="B1" s="15" t="s">
        <v>80</v>
      </c>
      <c r="C1" s="15" t="s">
        <v>0</v>
      </c>
      <c r="D1" s="15" t="s">
        <v>1</v>
      </c>
      <c r="E1" s="15" t="s">
        <v>2</v>
      </c>
      <c r="F1" s="16" t="s">
        <v>437</v>
      </c>
      <c r="G1" s="16" t="s">
        <v>436</v>
      </c>
      <c r="H1" s="16" t="s">
        <v>607</v>
      </c>
      <c r="I1" s="16" t="s">
        <v>626</v>
      </c>
      <c r="J1" s="53" t="s">
        <v>616</v>
      </c>
      <c r="K1" s="53" t="s">
        <v>610</v>
      </c>
    </row>
    <row r="2" spans="1:11" ht="111.6" customHeight="1" x14ac:dyDescent="0.2">
      <c r="A2" s="17" t="s">
        <v>536</v>
      </c>
      <c r="B2" s="13" t="s">
        <v>152</v>
      </c>
      <c r="C2" s="11" t="s">
        <v>509</v>
      </c>
      <c r="D2" s="11" t="s">
        <v>510</v>
      </c>
      <c r="E2" s="11" t="s">
        <v>511</v>
      </c>
      <c r="F2" s="12"/>
      <c r="G2" s="12"/>
      <c r="H2" s="46"/>
      <c r="I2" s="12"/>
      <c r="J2" s="12"/>
      <c r="K2" s="12"/>
    </row>
    <row r="3" spans="1:11" ht="90" x14ac:dyDescent="0.2">
      <c r="A3" s="17" t="s">
        <v>537</v>
      </c>
      <c r="B3" s="14" t="s">
        <v>502</v>
      </c>
      <c r="C3" s="6" t="s">
        <v>513</v>
      </c>
      <c r="D3" s="6" t="s">
        <v>512</v>
      </c>
      <c r="E3" s="6" t="s">
        <v>514</v>
      </c>
      <c r="F3" s="7"/>
      <c r="G3" s="7"/>
      <c r="H3" s="46"/>
      <c r="I3" s="12"/>
      <c r="J3" s="12"/>
      <c r="K3" s="12"/>
    </row>
    <row r="4" spans="1:11" ht="105" x14ac:dyDescent="0.2">
      <c r="A4" s="21" t="s">
        <v>535</v>
      </c>
      <c r="B4" s="14" t="s">
        <v>503</v>
      </c>
      <c r="C4" s="6" t="s">
        <v>515</v>
      </c>
      <c r="D4" s="6" t="s">
        <v>516</v>
      </c>
      <c r="E4" s="6" t="s">
        <v>517</v>
      </c>
      <c r="F4" s="7"/>
      <c r="G4" s="7"/>
      <c r="H4" s="46"/>
      <c r="I4" s="7"/>
      <c r="J4" s="12"/>
      <c r="K4" s="12"/>
    </row>
    <row r="5" spans="1:11" ht="105" x14ac:dyDescent="0.2">
      <c r="A5" s="22"/>
      <c r="B5" s="14" t="s">
        <v>504</v>
      </c>
      <c r="C5" s="6" t="s">
        <v>518</v>
      </c>
      <c r="D5" s="6" t="s">
        <v>519</v>
      </c>
      <c r="E5" s="6" t="s">
        <v>520</v>
      </c>
      <c r="F5" s="7"/>
      <c r="G5" s="7"/>
      <c r="H5" s="46"/>
      <c r="I5" s="7"/>
      <c r="J5" s="12"/>
      <c r="K5" s="12"/>
    </row>
    <row r="6" spans="1:11" ht="90" x14ac:dyDescent="0.2">
      <c r="A6" s="22"/>
      <c r="B6" s="14" t="s">
        <v>505</v>
      </c>
      <c r="C6" s="6" t="s">
        <v>521</v>
      </c>
      <c r="D6" s="6" t="s">
        <v>522</v>
      </c>
      <c r="E6" s="6" t="s">
        <v>523</v>
      </c>
      <c r="F6" s="7"/>
      <c r="G6" s="7"/>
      <c r="H6" s="46"/>
      <c r="I6" s="7"/>
      <c r="J6" s="12"/>
      <c r="K6" s="12"/>
    </row>
    <row r="7" spans="1:11" ht="75" x14ac:dyDescent="0.2">
      <c r="A7" s="23"/>
      <c r="B7" s="14" t="s">
        <v>506</v>
      </c>
      <c r="C7" s="6" t="s">
        <v>524</v>
      </c>
      <c r="D7" s="6" t="s">
        <v>525</v>
      </c>
      <c r="E7" s="6" t="s">
        <v>526</v>
      </c>
      <c r="F7" s="7"/>
      <c r="G7" s="7"/>
      <c r="H7" s="46"/>
      <c r="I7" s="7"/>
      <c r="J7" s="12"/>
      <c r="K7" s="12"/>
    </row>
    <row r="8" spans="1:11" ht="105" x14ac:dyDescent="0.2">
      <c r="A8" s="24" t="s">
        <v>534</v>
      </c>
      <c r="B8" s="14" t="s">
        <v>507</v>
      </c>
      <c r="C8" s="6" t="s">
        <v>527</v>
      </c>
      <c r="D8" s="6" t="s">
        <v>528</v>
      </c>
      <c r="E8" s="6" t="s">
        <v>529</v>
      </c>
      <c r="F8" s="7"/>
      <c r="G8" s="7"/>
      <c r="H8" s="46"/>
      <c r="I8" s="7"/>
      <c r="J8" s="12"/>
      <c r="K8" s="12"/>
    </row>
    <row r="9" spans="1:11" ht="120" x14ac:dyDescent="0.2">
      <c r="A9" s="24" t="s">
        <v>533</v>
      </c>
      <c r="B9" s="14" t="s">
        <v>508</v>
      </c>
      <c r="C9" s="6" t="s">
        <v>530</v>
      </c>
      <c r="D9" s="6" t="s">
        <v>531</v>
      </c>
      <c r="E9" s="6" t="s">
        <v>532</v>
      </c>
      <c r="F9" s="7"/>
      <c r="G9" s="7"/>
      <c r="H9" s="46"/>
      <c r="I9" s="7"/>
      <c r="J9" s="12"/>
      <c r="K9" s="12"/>
    </row>
  </sheetData>
  <sheetProtection algorithmName="SHA-512" hashValue="1zbHG//k4dH5gcXO4Mjo3KhtDl/obJT5xSEaQPDCGzTSA2JqXxTmaaRG86DroeZqQ2bH+AbZSbdmyyW/LdH3/w==" saltValue="c2kTUjYIlTTepNrrYGmy0A==" spinCount="100000" sheet="1" objects="1" scenarios="1"/>
  <printOptions horizontalCentered="1"/>
  <pageMargins left="0.7" right="0.7" top="0.75" bottom="0.75" header="0.15" footer="0.3"/>
  <pageSetup paperSize="9" scale="60" fitToHeight="0" orientation="landscape" r:id="rId1"/>
  <headerFooter alignWithMargins="0">
    <oddHeader>&amp;L&amp;"Ubuntu,Bold"&amp;16E1 - Digitize the Movement 
&amp;R&amp;"Ubuntu Light,Bold"&amp;12&amp;K000000Choose "Current Stage" for each row of PQS 
Assign "Target Stage" and indicate prioirty level
Provide comments, where needed 
Use last 2 columns to track progress</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expression" priority="8" id="{1671088E-49A9-4BB1-A090-D4511696FF32}">
            <xm:f>IF(F2=Data!$A$2, TRUE, FALSE)</xm:f>
            <x14:dxf>
              <fill>
                <patternFill>
                  <bgColor theme="6" tint="0.39994506668294322"/>
                </patternFill>
              </fill>
            </x14:dxf>
          </x14:cfRule>
          <xm:sqref>C2:C9</xm:sqref>
        </x14:conditionalFormatting>
        <x14:conditionalFormatting xmlns:xm="http://schemas.microsoft.com/office/excel/2006/main">
          <x14:cfRule type="expression" priority="9" id="{7664C182-6CA7-4985-B140-79189B4AFFAC}">
            <xm:f>IF(F2=Data!$A$3, TRUE, FALSE)</xm:f>
            <x14:dxf>
              <fill>
                <patternFill>
                  <bgColor theme="6" tint="0.39994506668294322"/>
                </patternFill>
              </fill>
            </x14:dxf>
          </x14:cfRule>
          <xm:sqref>D2:D9</xm:sqref>
        </x14:conditionalFormatting>
        <x14:conditionalFormatting xmlns:xm="http://schemas.microsoft.com/office/excel/2006/main">
          <x14:cfRule type="expression" priority="7" id="{62739B3D-CCD0-48E9-B22D-1DDFEC8BA964}">
            <xm:f>IF(F2=Data!$A$1, TRUE, FALSE)</xm:f>
            <x14:dxf>
              <fill>
                <patternFill>
                  <bgColor theme="6" tint="0.39994506668294322"/>
                </patternFill>
              </fill>
            </x14:dxf>
          </x14:cfRule>
          <xm:sqref>B2:B9</xm:sqref>
        </x14:conditionalFormatting>
        <x14:conditionalFormatting xmlns:xm="http://schemas.microsoft.com/office/excel/2006/main">
          <x14:cfRule type="expression" priority="6" id="{82139430-B288-4EF0-815D-C3225163A958}">
            <xm:f>IF(F2=Data!$A$4, TRUE, FALSE)</xm:f>
            <x14:dxf>
              <fill>
                <patternFill>
                  <bgColor theme="6" tint="0.39994506668294322"/>
                </patternFill>
              </fill>
            </x14:dxf>
          </x14:cfRule>
          <x14:cfRule type="expression" priority="10" id="{49656B86-6388-4C4B-B035-A852022294E3}">
            <xm:f>IF(F2=Data!$A$5, TRUE, FALSE)</xm:f>
            <x14:dxf>
              <fill>
                <patternFill>
                  <bgColor theme="6" tint="0.39994506668294322"/>
                </patternFill>
              </fill>
            </x14:dxf>
          </x14:cfRule>
          <xm:sqref>E2:E9</xm:sqref>
        </x14:conditionalFormatting>
        <x14:conditionalFormatting xmlns:xm="http://schemas.microsoft.com/office/excel/2006/main">
          <x14:cfRule type="containsText" priority="5" operator="containsText" id="{2698EF7E-D90F-469F-B825-409C81D4F5CD}">
            <xm:f>NOT(ISERROR(SEARCH(Data!$F$1,H2)))</xm:f>
            <xm:f>Data!$F$1</xm:f>
            <x14:dxf>
              <font>
                <b/>
                <i val="0"/>
                <color rgb="FFFF0000"/>
              </font>
              <numFmt numFmtId="30" formatCode="@"/>
              <fill>
                <patternFill patternType="none">
                  <bgColor auto="1"/>
                </patternFill>
              </fill>
            </x14:dxf>
          </x14:cfRule>
          <xm:sqref>H2:H9</xm:sqref>
        </x14:conditionalFormatting>
        <x14:conditionalFormatting xmlns:xm="http://schemas.microsoft.com/office/excel/2006/main">
          <x14:cfRule type="expression" priority="1" id="{17B29BD0-412F-4141-A117-CCA1400E8170}">
            <xm:f>IF(J1=Data!$P$1, TRUE, FALSE)</xm:f>
            <x14:dxf>
              <font>
                <color rgb="FF00B0F0"/>
              </font>
              <fill>
                <patternFill>
                  <bgColor rgb="FF00B0F0"/>
                </patternFill>
              </fill>
            </x14:dxf>
          </x14:cfRule>
          <x14:cfRule type="expression" priority="2" id="{562EE50B-274C-4C9D-A0D8-59B9707455AB}">
            <xm:f>IF(J1=Data!$P$2, TRUE, FALSE)</xm:f>
            <x14:dxf>
              <font>
                <color rgb="FF00B050"/>
              </font>
              <fill>
                <patternFill>
                  <bgColor rgb="FF00B050"/>
                </patternFill>
              </fill>
            </x14:dxf>
          </x14:cfRule>
          <x14:cfRule type="expression" priority="3" id="{E2572CCE-C586-4C5C-BD70-01DB79B9283B}">
            <xm:f>IF(J1=Data!$P$3, TRUE, FALSE)</xm:f>
            <x14:dxf>
              <font>
                <color rgb="FFFFFF00"/>
              </font>
              <fill>
                <patternFill>
                  <bgColor rgb="FFFFFF00"/>
                </patternFill>
              </fill>
            </x14:dxf>
          </x14:cfRule>
          <x14:cfRule type="expression" priority="4" id="{4C68CD96-517A-454E-8518-6670939690A9}">
            <xm:f>IF(J1=Data!$P$4, TRUE, FALSE)</xm:f>
            <x14:dxf>
              <font>
                <color rgb="FFFF0000"/>
              </font>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BC6C109A-4158-47DB-B140-231D8FAAD865}">
          <x14:formula1>
            <xm:f>Data!$A$1:$A$5</xm:f>
          </x14:formula1>
          <xm:sqref>F2:F9</xm:sqref>
        </x14:dataValidation>
        <x14:dataValidation type="list" allowBlank="1" showInputMessage="1" showErrorMessage="1" xr:uid="{41BFF0F8-0FDD-41C7-82B2-F98C14ACC207}">
          <x14:formula1>
            <xm:f>Data!$B$1:$B$5</xm:f>
          </x14:formula1>
          <xm:sqref>G2:G9</xm:sqref>
        </x14:dataValidation>
        <x14:dataValidation type="list" allowBlank="1" showInputMessage="1" showErrorMessage="1" xr:uid="{1F20BCEB-3833-4648-A5F8-F174C2D3E6A9}">
          <x14:formula1>
            <xm:f>Data!$F$1</xm:f>
          </x14:formula1>
          <xm:sqref>H2:H9</xm:sqref>
        </x14:dataValidation>
        <x14:dataValidation type="list" allowBlank="1" showInputMessage="1" showErrorMessage="1" xr:uid="{F68FB4F5-ADB6-4FF5-80DC-BFE500BCDEAF}">
          <x14:formula1>
            <xm:f>Data!$P$1:$P$4</xm:f>
          </x14:formula1>
          <xm:sqref>J2:J9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BC0F3-96A1-489A-8093-5615EA43A866}">
  <sheetPr>
    <tabColor theme="6" tint="0.59999389629810485"/>
    <pageSetUpPr fitToPage="1"/>
  </sheetPr>
  <dimension ref="A1:K6"/>
  <sheetViews>
    <sheetView showGridLines="0" showRuler="0" view="pageLayout" zoomScale="70" zoomScaleNormal="85" zoomScaleSheetLayoutView="70" zoomScalePageLayoutView="70" workbookViewId="0">
      <selection activeCell="J2" sqref="F2:J6"/>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53.109375" style="5" customWidth="1"/>
    <col min="10" max="10" width="21.77734375" style="5" customWidth="1"/>
    <col min="11" max="11" width="29.5546875" style="62" customWidth="1"/>
    <col min="12" max="12" width="3.21875" style="1" customWidth="1"/>
    <col min="13" max="28" width="3.21875" style="1"/>
    <col min="29" max="29" width="3.21875" style="1" customWidth="1"/>
    <col min="30" max="16384" width="3.21875" style="1"/>
  </cols>
  <sheetData>
    <row r="1" spans="1:11" ht="42.6" x14ac:dyDescent="0.2">
      <c r="A1" s="18" t="s">
        <v>442</v>
      </c>
      <c r="B1" s="15" t="s">
        <v>80</v>
      </c>
      <c r="C1" s="15" t="s">
        <v>0</v>
      </c>
      <c r="D1" s="15" t="s">
        <v>1</v>
      </c>
      <c r="E1" s="15" t="s">
        <v>2</v>
      </c>
      <c r="F1" s="16" t="s">
        <v>437</v>
      </c>
      <c r="G1" s="16" t="s">
        <v>436</v>
      </c>
      <c r="H1" s="16" t="s">
        <v>607</v>
      </c>
      <c r="I1" s="16" t="s">
        <v>626</v>
      </c>
      <c r="J1" s="53" t="s">
        <v>616</v>
      </c>
      <c r="K1" s="53" t="s">
        <v>610</v>
      </c>
    </row>
    <row r="2" spans="1:11" ht="60" x14ac:dyDescent="0.2">
      <c r="A2" s="18" t="s">
        <v>558</v>
      </c>
      <c r="B2" s="13" t="s">
        <v>538</v>
      </c>
      <c r="C2" s="11" t="s">
        <v>542</v>
      </c>
      <c r="D2" s="11" t="s">
        <v>543</v>
      </c>
      <c r="E2" s="11" t="s">
        <v>544</v>
      </c>
      <c r="F2" s="12"/>
      <c r="G2" s="12"/>
      <c r="H2" s="46"/>
      <c r="I2" s="12"/>
      <c r="J2" s="12"/>
      <c r="K2" s="12"/>
    </row>
    <row r="3" spans="1:11" ht="90" x14ac:dyDescent="0.2">
      <c r="A3" s="20"/>
      <c r="B3" s="14" t="s">
        <v>557</v>
      </c>
      <c r="C3" s="6" t="s">
        <v>547</v>
      </c>
      <c r="D3" s="6" t="s">
        <v>546</v>
      </c>
      <c r="E3" s="6" t="s">
        <v>545</v>
      </c>
      <c r="F3" s="7"/>
      <c r="G3" s="7"/>
      <c r="H3" s="46"/>
      <c r="I3" s="12"/>
      <c r="J3" s="12"/>
      <c r="K3" s="12"/>
    </row>
    <row r="4" spans="1:11" ht="120" x14ac:dyDescent="0.2">
      <c r="A4" s="24" t="s">
        <v>559</v>
      </c>
      <c r="B4" s="14" t="s">
        <v>539</v>
      </c>
      <c r="C4" s="6" t="s">
        <v>548</v>
      </c>
      <c r="D4" s="6" t="s">
        <v>549</v>
      </c>
      <c r="E4" s="6" t="s">
        <v>550</v>
      </c>
      <c r="F4" s="7"/>
      <c r="G4" s="7"/>
      <c r="H4" s="46"/>
      <c r="I4" s="7"/>
      <c r="J4" s="12"/>
      <c r="K4" s="12"/>
    </row>
    <row r="5" spans="1:11" ht="105" x14ac:dyDescent="0.2">
      <c r="A5" s="21" t="s">
        <v>560</v>
      </c>
      <c r="B5" s="14" t="s">
        <v>540</v>
      </c>
      <c r="C5" s="6" t="s">
        <v>551</v>
      </c>
      <c r="D5" s="6" t="s">
        <v>552</v>
      </c>
      <c r="E5" s="6" t="s">
        <v>553</v>
      </c>
      <c r="F5" s="7"/>
      <c r="G5" s="7"/>
      <c r="H5" s="46"/>
      <c r="I5" s="7"/>
      <c r="J5" s="12"/>
      <c r="K5" s="12"/>
    </row>
    <row r="6" spans="1:11" ht="100.2" customHeight="1" x14ac:dyDescent="0.2">
      <c r="A6" s="23"/>
      <c r="B6" s="14" t="s">
        <v>541</v>
      </c>
      <c r="C6" s="6" t="s">
        <v>556</v>
      </c>
      <c r="D6" s="6" t="s">
        <v>555</v>
      </c>
      <c r="E6" s="6" t="s">
        <v>554</v>
      </c>
      <c r="F6" s="7"/>
      <c r="G6" s="7"/>
      <c r="H6" s="46"/>
      <c r="I6" s="7"/>
      <c r="J6" s="12"/>
      <c r="K6" s="12"/>
    </row>
  </sheetData>
  <sheetProtection algorithmName="SHA-512" hashValue="JDPa12mNnOBpJAsNIvLrK2BdurNHIL2DtHgmzo7Oep1cSGqeFgA7GZmoT1yTjjvkbxbULHPeWPdaqSG+ZdgKxg==" saltValue="JzTJRmQBoJzA05J3578ZCQ==" spinCount="100000" sheet="1" objects="1" scenarios="1"/>
  <printOptions horizontalCentered="1"/>
  <pageMargins left="0.25" right="0.25" top="0.75" bottom="0.75" header="0.15" footer="0.3"/>
  <pageSetup paperSize="9" scale="63" fitToHeight="0" orientation="landscape" r:id="rId1"/>
  <headerFooter>
    <oddHeader>&amp;L&amp;"Ubuntu,Bold"&amp;16E2 - Grow Revenue 
&amp;R&amp;"Ubuntu Light,Bold"&amp;12&amp;K000000Choose "Current Stage" for each row of PQS 
Assign "Target Stage" and indicate prioirty level
Provide comments, where needed 
Use last 2 columns to track progress</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expression" priority="8" id="{24433582-4CE1-4D98-804B-EF09502352BF}">
            <xm:f>IF(F2=Data!$A$2, TRUE, FALSE)</xm:f>
            <x14:dxf>
              <fill>
                <patternFill>
                  <bgColor theme="6" tint="0.39994506668294322"/>
                </patternFill>
              </fill>
            </x14:dxf>
          </x14:cfRule>
          <xm:sqref>C2:C6</xm:sqref>
        </x14:conditionalFormatting>
        <x14:conditionalFormatting xmlns:xm="http://schemas.microsoft.com/office/excel/2006/main">
          <x14:cfRule type="expression" priority="9" id="{424E5597-302A-4BFA-A9CA-5BDABE735834}">
            <xm:f>IF(F2=Data!$A$3, TRUE, FALSE)</xm:f>
            <x14:dxf>
              <fill>
                <patternFill>
                  <bgColor theme="6" tint="0.39994506668294322"/>
                </patternFill>
              </fill>
            </x14:dxf>
          </x14:cfRule>
          <xm:sqref>D2:D6</xm:sqref>
        </x14:conditionalFormatting>
        <x14:conditionalFormatting xmlns:xm="http://schemas.microsoft.com/office/excel/2006/main">
          <x14:cfRule type="expression" priority="7" id="{00D1D967-224B-4524-9153-39ED73AFCB6E}">
            <xm:f>IF(F2=Data!$A$1, TRUE, FALSE)</xm:f>
            <x14:dxf>
              <fill>
                <patternFill>
                  <bgColor theme="6" tint="0.39994506668294322"/>
                </patternFill>
              </fill>
            </x14:dxf>
          </x14:cfRule>
          <xm:sqref>B2:B6</xm:sqref>
        </x14:conditionalFormatting>
        <x14:conditionalFormatting xmlns:xm="http://schemas.microsoft.com/office/excel/2006/main">
          <x14:cfRule type="expression" priority="6" id="{ABC24EA2-F679-4E62-A568-18D1A2D49C8F}">
            <xm:f>IF(F2=Data!$A$4, TRUE, FALSE)</xm:f>
            <x14:dxf>
              <fill>
                <patternFill>
                  <bgColor theme="6" tint="0.39994506668294322"/>
                </patternFill>
              </fill>
            </x14:dxf>
          </x14:cfRule>
          <x14:cfRule type="expression" priority="10" id="{756E2E60-5A54-47ED-914C-8AF57CC514E4}">
            <xm:f>IF(F2=Data!$A$5, TRUE, FALSE)</xm:f>
            <x14:dxf>
              <fill>
                <patternFill>
                  <bgColor theme="6" tint="0.39994506668294322"/>
                </patternFill>
              </fill>
            </x14:dxf>
          </x14:cfRule>
          <xm:sqref>E2:E6</xm:sqref>
        </x14:conditionalFormatting>
        <x14:conditionalFormatting xmlns:xm="http://schemas.microsoft.com/office/excel/2006/main">
          <x14:cfRule type="containsText" priority="5" operator="containsText" id="{35B3AEB1-394C-495F-95F7-31B3DB4D7D66}">
            <xm:f>NOT(ISERROR(SEARCH(Data!$F$1,H2)))</xm:f>
            <xm:f>Data!$F$1</xm:f>
            <x14:dxf>
              <font>
                <b/>
                <i val="0"/>
                <color rgb="FFFF0000"/>
              </font>
              <numFmt numFmtId="30" formatCode="@"/>
              <fill>
                <patternFill patternType="none">
                  <bgColor auto="1"/>
                </patternFill>
              </fill>
            </x14:dxf>
          </x14:cfRule>
          <xm:sqref>H2:H6</xm:sqref>
        </x14:conditionalFormatting>
        <x14:conditionalFormatting xmlns:xm="http://schemas.microsoft.com/office/excel/2006/main">
          <x14:cfRule type="expression" priority="1" id="{2131DE3B-3019-48A2-A8DC-8F300F6393CA}">
            <xm:f>IF(J1=Data!$P$1, TRUE, FALSE)</xm:f>
            <x14:dxf>
              <font>
                <color rgb="FF00B0F0"/>
              </font>
              <fill>
                <patternFill>
                  <bgColor rgb="FF00B0F0"/>
                </patternFill>
              </fill>
            </x14:dxf>
          </x14:cfRule>
          <x14:cfRule type="expression" priority="2" id="{84398DF2-BA3F-452A-B9DC-58B448D200B0}">
            <xm:f>IF(J1=Data!$P$2, TRUE, FALSE)</xm:f>
            <x14:dxf>
              <font>
                <color rgb="FF00B050"/>
              </font>
              <fill>
                <patternFill>
                  <bgColor rgb="FF00B050"/>
                </patternFill>
              </fill>
            </x14:dxf>
          </x14:cfRule>
          <x14:cfRule type="expression" priority="3" id="{2CB8D488-E895-4EA7-BF43-E9BB8CD93F0A}">
            <xm:f>IF(J1=Data!$P$3, TRUE, FALSE)</xm:f>
            <x14:dxf>
              <font>
                <color rgb="FFFFFF00"/>
              </font>
              <fill>
                <patternFill>
                  <bgColor rgb="FFFFFF00"/>
                </patternFill>
              </fill>
            </x14:dxf>
          </x14:cfRule>
          <x14:cfRule type="expression" priority="4" id="{968D9BAB-A1FB-4AF5-AD85-AE0853D04D73}">
            <xm:f>IF(J1=Data!$P$4, TRUE, FALSE)</xm:f>
            <x14:dxf>
              <font>
                <color rgb="FFFF0000"/>
              </font>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D3D24603-81A1-410F-935C-A37286C342A9}">
          <x14:formula1>
            <xm:f>Data!$A$1:$A$5</xm:f>
          </x14:formula1>
          <xm:sqref>F2:F6</xm:sqref>
        </x14:dataValidation>
        <x14:dataValidation type="list" allowBlank="1" showInputMessage="1" showErrorMessage="1" xr:uid="{2FF28AAE-15BB-49F6-89D3-329D4D93BC37}">
          <x14:formula1>
            <xm:f>Data!$B$1:$B$5</xm:f>
          </x14:formula1>
          <xm:sqref>G2:G6</xm:sqref>
        </x14:dataValidation>
        <x14:dataValidation type="list" allowBlank="1" showInputMessage="1" showErrorMessage="1" xr:uid="{DB585154-5617-446B-BF83-7CF8105AD231}">
          <x14:formula1>
            <xm:f>Data!$F$1</xm:f>
          </x14:formula1>
          <xm:sqref>H2:H6</xm:sqref>
        </x14:dataValidation>
        <x14:dataValidation type="list" allowBlank="1" showInputMessage="1" showErrorMessage="1" xr:uid="{157B7825-254D-457F-BFB7-4980EB731AD3}">
          <x14:formula1>
            <xm:f>Data!$P$1:$P$4</xm:f>
          </x14:formula1>
          <xm:sqref>J2:J6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4C4A-49A4-4863-BBA2-A175B0F8E545}">
  <sheetPr>
    <tabColor theme="6" tint="0.39997558519241921"/>
    <pageSetUpPr fitToPage="1"/>
  </sheetPr>
  <dimension ref="A1:K10"/>
  <sheetViews>
    <sheetView showGridLines="0" showRuler="0" view="pageLayout" zoomScale="70" zoomScaleNormal="85" zoomScaleSheetLayoutView="85" zoomScalePageLayoutView="70" workbookViewId="0">
      <selection activeCell="J10" sqref="J10"/>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44140625" style="5" customWidth="1"/>
    <col min="10" max="10" width="15.109375" style="5" customWidth="1"/>
    <col min="11" max="11" width="36.33203125" style="62" customWidth="1"/>
    <col min="12" max="12" width="3.21875" style="1" customWidth="1"/>
    <col min="13" max="28" width="3.21875" style="1"/>
    <col min="29" max="29" width="3.21875" style="1" customWidth="1"/>
    <col min="30" max="16384" width="3.21875" style="1"/>
  </cols>
  <sheetData>
    <row r="1" spans="1:11" ht="71.400000000000006" x14ac:dyDescent="0.2">
      <c r="A1" s="18" t="s">
        <v>442</v>
      </c>
      <c r="B1" s="15" t="s">
        <v>80</v>
      </c>
      <c r="C1" s="15" t="s">
        <v>0</v>
      </c>
      <c r="D1" s="15" t="s">
        <v>1</v>
      </c>
      <c r="E1" s="15" t="s">
        <v>2</v>
      </c>
      <c r="F1" s="16" t="s">
        <v>437</v>
      </c>
      <c r="G1" s="16" t="s">
        <v>436</v>
      </c>
      <c r="H1" s="16" t="s">
        <v>607</v>
      </c>
      <c r="I1" s="16" t="s">
        <v>626</v>
      </c>
      <c r="J1" s="53" t="s">
        <v>616</v>
      </c>
      <c r="K1" s="53" t="s">
        <v>610</v>
      </c>
    </row>
    <row r="2" spans="1:11" ht="90" x14ac:dyDescent="0.2">
      <c r="A2" s="18" t="s">
        <v>600</v>
      </c>
      <c r="B2" s="13" t="s">
        <v>561</v>
      </c>
      <c r="C2" s="11" t="s">
        <v>596</v>
      </c>
      <c r="D2" s="11" t="s">
        <v>579</v>
      </c>
      <c r="E2" s="11" t="s">
        <v>577</v>
      </c>
      <c r="F2" s="12"/>
      <c r="G2" s="12"/>
      <c r="H2" s="46"/>
      <c r="I2" s="12"/>
      <c r="J2" s="12"/>
      <c r="K2" s="12"/>
    </row>
    <row r="3" spans="1:11" ht="45" x14ac:dyDescent="0.2">
      <c r="A3" s="19"/>
      <c r="B3" s="14" t="s">
        <v>562</v>
      </c>
      <c r="C3" s="6" t="s">
        <v>595</v>
      </c>
      <c r="D3" s="6" t="s">
        <v>580</v>
      </c>
      <c r="E3" s="6" t="s">
        <v>578</v>
      </c>
      <c r="F3" s="7"/>
      <c r="G3" s="7"/>
      <c r="H3" s="46"/>
      <c r="I3" s="12"/>
      <c r="J3" s="12"/>
      <c r="K3" s="12"/>
    </row>
    <row r="4" spans="1:11" ht="75" x14ac:dyDescent="0.2">
      <c r="A4" s="22"/>
      <c r="B4" s="14" t="s">
        <v>563</v>
      </c>
      <c r="C4" s="6" t="s">
        <v>594</v>
      </c>
      <c r="D4" s="6" t="s">
        <v>581</v>
      </c>
      <c r="E4" s="6" t="s">
        <v>576</v>
      </c>
      <c r="F4" s="7"/>
      <c r="G4" s="7"/>
      <c r="H4" s="46"/>
      <c r="I4" s="7"/>
      <c r="J4" s="12"/>
      <c r="K4" s="12"/>
    </row>
    <row r="5" spans="1:11" ht="90" x14ac:dyDescent="0.2">
      <c r="A5" s="23"/>
      <c r="B5" s="14" t="s">
        <v>564</v>
      </c>
      <c r="C5" s="6" t="s">
        <v>593</v>
      </c>
      <c r="D5" s="6" t="s">
        <v>582</v>
      </c>
      <c r="E5" s="6" t="s">
        <v>575</v>
      </c>
      <c r="F5" s="7"/>
      <c r="G5" s="7"/>
      <c r="H5" s="46"/>
      <c r="I5" s="7"/>
      <c r="J5" s="12"/>
      <c r="K5" s="12"/>
    </row>
    <row r="6" spans="1:11" ht="90" x14ac:dyDescent="0.2">
      <c r="A6" s="24" t="s">
        <v>599</v>
      </c>
      <c r="B6" s="14" t="s">
        <v>565</v>
      </c>
      <c r="C6" s="6" t="s">
        <v>592</v>
      </c>
      <c r="D6" s="6" t="s">
        <v>583</v>
      </c>
      <c r="E6" s="6" t="s">
        <v>574</v>
      </c>
      <c r="F6" s="7"/>
      <c r="G6" s="7"/>
      <c r="H6" s="46"/>
      <c r="I6" s="7"/>
      <c r="J6" s="12"/>
      <c r="K6" s="12"/>
    </row>
    <row r="7" spans="1:11" ht="75" x14ac:dyDescent="0.2">
      <c r="A7" s="24" t="s">
        <v>598</v>
      </c>
      <c r="B7" s="14" t="s">
        <v>566</v>
      </c>
      <c r="C7" s="6" t="s">
        <v>591</v>
      </c>
      <c r="D7" s="6" t="s">
        <v>584</v>
      </c>
      <c r="E7" s="6" t="s">
        <v>573</v>
      </c>
      <c r="F7" s="7"/>
      <c r="G7" s="7"/>
      <c r="H7" s="46"/>
      <c r="I7" s="7"/>
      <c r="J7" s="12"/>
      <c r="K7" s="12"/>
    </row>
    <row r="8" spans="1:11" ht="75" x14ac:dyDescent="0.2">
      <c r="A8" s="21" t="s">
        <v>597</v>
      </c>
      <c r="B8" s="14" t="s">
        <v>567</v>
      </c>
      <c r="C8" s="6" t="s">
        <v>590</v>
      </c>
      <c r="D8" s="6" t="s">
        <v>585</v>
      </c>
      <c r="E8" s="6" t="s">
        <v>572</v>
      </c>
      <c r="F8" s="7"/>
      <c r="G8" s="7"/>
      <c r="H8" s="46"/>
      <c r="I8" s="7"/>
      <c r="J8" s="12"/>
      <c r="K8" s="12"/>
    </row>
    <row r="9" spans="1:11" ht="90" x14ac:dyDescent="0.2">
      <c r="A9" s="23"/>
      <c r="B9" s="14" t="s">
        <v>568</v>
      </c>
      <c r="C9" s="6" t="s">
        <v>589</v>
      </c>
      <c r="D9" s="6" t="s">
        <v>586</v>
      </c>
      <c r="E9" s="6" t="s">
        <v>571</v>
      </c>
      <c r="F9" s="7"/>
      <c r="G9" s="7"/>
      <c r="H9" s="46"/>
      <c r="I9" s="7"/>
      <c r="J9" s="12"/>
      <c r="K9" s="12"/>
    </row>
    <row r="10" spans="1:11" ht="75" x14ac:dyDescent="0.2">
      <c r="A10" s="24" t="s">
        <v>605</v>
      </c>
      <c r="B10" s="14" t="s">
        <v>569</v>
      </c>
      <c r="C10" s="6" t="s">
        <v>588</v>
      </c>
      <c r="D10" s="6" t="s">
        <v>587</v>
      </c>
      <c r="E10" s="6" t="s">
        <v>570</v>
      </c>
      <c r="F10" s="7"/>
      <c r="G10" s="7"/>
      <c r="H10" s="46"/>
      <c r="I10" s="7"/>
      <c r="J10" s="12"/>
      <c r="K10" s="12"/>
    </row>
  </sheetData>
  <sheetProtection algorithmName="SHA-512" hashValue="RjIeykDYbisz4JeU6jxVJv7UerZPeKsq3vAY3GXGVZY7KyKy56xTVJgbL5SquAvtIeZF/5Y/DdyTxhmZpNKCAw==" saltValue="e/eluGeFszwWyD5CarL/kQ==" spinCount="100000" sheet="1" objects="1" scenarios="1"/>
  <printOptions horizontalCentered="1"/>
  <pageMargins left="0.7" right="0.7" top="0.75" bottom="0.75" header="0.15" footer="0.3"/>
  <pageSetup paperSize="9" scale="60" fitToHeight="0" orientation="landscape" r:id="rId1"/>
  <headerFooter alignWithMargins="0">
    <oddHeader>&amp;L&amp;"Ubuntu,Bold"&amp;16E3 - Build the Brand 
&amp;R&amp;"Ubuntu Light,Bold"&amp;12&amp;K000000Choose "Current Stage" for each row of PQS 
Assign "Target Stage" and indicate prioirty level
Provide comments, where needed 
Use last 2 columns to track progress</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expression" priority="8" id="{8CC34120-A545-49C5-B66E-366C8CCA47F9}">
            <xm:f>IF(F2=Data!$A$2, TRUE, FALSE)</xm:f>
            <x14:dxf>
              <fill>
                <patternFill>
                  <bgColor theme="6" tint="0.39994506668294322"/>
                </patternFill>
              </fill>
            </x14:dxf>
          </x14:cfRule>
          <xm:sqref>C2:C10</xm:sqref>
        </x14:conditionalFormatting>
        <x14:conditionalFormatting xmlns:xm="http://schemas.microsoft.com/office/excel/2006/main">
          <x14:cfRule type="expression" priority="9" id="{1F75BF22-F90A-4CA0-8E31-2AEEC4B8B115}">
            <xm:f>IF(F2=Data!$A$3, TRUE, FALSE)</xm:f>
            <x14:dxf>
              <fill>
                <patternFill>
                  <bgColor theme="6" tint="0.39994506668294322"/>
                </patternFill>
              </fill>
            </x14:dxf>
          </x14:cfRule>
          <xm:sqref>D2:D10</xm:sqref>
        </x14:conditionalFormatting>
        <x14:conditionalFormatting xmlns:xm="http://schemas.microsoft.com/office/excel/2006/main">
          <x14:cfRule type="expression" priority="7" id="{F1B5DFAE-5C9E-4374-8D11-EA1482A475ED}">
            <xm:f>IF(F2=Data!$A$1, TRUE, FALSE)</xm:f>
            <x14:dxf>
              <fill>
                <patternFill>
                  <bgColor theme="6" tint="0.39994506668294322"/>
                </patternFill>
              </fill>
            </x14:dxf>
          </x14:cfRule>
          <xm:sqref>B2:B10</xm:sqref>
        </x14:conditionalFormatting>
        <x14:conditionalFormatting xmlns:xm="http://schemas.microsoft.com/office/excel/2006/main">
          <x14:cfRule type="expression" priority="6" id="{35E58A89-0885-4BFA-8837-AB65C01CC40F}">
            <xm:f>IF(F2=Data!$A$4, TRUE, FALSE)</xm:f>
            <x14:dxf>
              <fill>
                <patternFill>
                  <bgColor theme="6" tint="0.39994506668294322"/>
                </patternFill>
              </fill>
            </x14:dxf>
          </x14:cfRule>
          <x14:cfRule type="expression" priority="10" id="{C4E7B82C-5316-4EF0-A94F-F15D1DA5B2E8}">
            <xm:f>IF(F2=Data!$A$5, TRUE, FALSE)</xm:f>
            <x14:dxf>
              <fill>
                <patternFill>
                  <bgColor theme="6" tint="0.39994506668294322"/>
                </patternFill>
              </fill>
            </x14:dxf>
          </x14:cfRule>
          <xm:sqref>E2:E10</xm:sqref>
        </x14:conditionalFormatting>
        <x14:conditionalFormatting xmlns:xm="http://schemas.microsoft.com/office/excel/2006/main">
          <x14:cfRule type="containsText" priority="5" operator="containsText" id="{72C7C163-AB02-4E91-B787-FE1BDE072AD3}">
            <xm:f>NOT(ISERROR(SEARCH(Data!$F$1,H2)))</xm:f>
            <xm:f>Data!$F$1</xm:f>
            <x14:dxf>
              <font>
                <b/>
                <i val="0"/>
                <color rgb="FFFF0000"/>
              </font>
              <numFmt numFmtId="30" formatCode="@"/>
              <fill>
                <patternFill patternType="none">
                  <bgColor auto="1"/>
                </patternFill>
              </fill>
            </x14:dxf>
          </x14:cfRule>
          <xm:sqref>H2:H10</xm:sqref>
        </x14:conditionalFormatting>
        <x14:conditionalFormatting xmlns:xm="http://schemas.microsoft.com/office/excel/2006/main">
          <x14:cfRule type="expression" priority="1" id="{D0A43926-AC2A-4A31-9A22-872BCB841AEB}">
            <xm:f>IF(J1=Data!$P$1, TRUE, FALSE)</xm:f>
            <x14:dxf>
              <font>
                <color rgb="FF00B0F0"/>
              </font>
              <fill>
                <patternFill>
                  <bgColor rgb="FF00B0F0"/>
                </patternFill>
              </fill>
            </x14:dxf>
          </x14:cfRule>
          <x14:cfRule type="expression" priority="2" id="{4A554E81-C3A6-48EC-8D69-9EEC10947AF3}">
            <xm:f>IF(J1=Data!$P$2, TRUE, FALSE)</xm:f>
            <x14:dxf>
              <font>
                <color rgb="FF00B050"/>
              </font>
              <fill>
                <patternFill>
                  <bgColor rgb="FF00B050"/>
                </patternFill>
              </fill>
            </x14:dxf>
          </x14:cfRule>
          <x14:cfRule type="expression" priority="3" id="{F89C2CC6-90FA-401E-BAB4-A423823814C1}">
            <xm:f>IF(J1=Data!$P$3, TRUE, FALSE)</xm:f>
            <x14:dxf>
              <font>
                <color rgb="FFFFFF00"/>
              </font>
              <fill>
                <patternFill>
                  <bgColor rgb="FFFFFF00"/>
                </patternFill>
              </fill>
            </x14:dxf>
          </x14:cfRule>
          <x14:cfRule type="expression" priority="4" id="{E30FAD45-D7BA-40DD-870D-A29C52194549}">
            <xm:f>IF(J1=Data!$P$4, TRUE, FALSE)</xm:f>
            <x14:dxf>
              <font>
                <color rgb="FFFF0000"/>
              </font>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8B7732EC-71C4-43C6-90DD-CB5B570512DD}">
          <x14:formula1>
            <xm:f>Data!$A$1:$A$5</xm:f>
          </x14:formula1>
          <xm:sqref>F2:F10</xm:sqref>
        </x14:dataValidation>
        <x14:dataValidation type="list" allowBlank="1" showInputMessage="1" showErrorMessage="1" xr:uid="{48D79B88-F8AB-4268-8DBC-AD07D352599E}">
          <x14:formula1>
            <xm:f>Data!$B$1:$B$5</xm:f>
          </x14:formula1>
          <xm:sqref>G2:G10</xm:sqref>
        </x14:dataValidation>
        <x14:dataValidation type="list" allowBlank="1" showInputMessage="1" showErrorMessage="1" xr:uid="{55A1194F-075B-49C0-B8C2-86DB9CAAEC12}">
          <x14:formula1>
            <xm:f>Data!$F$1</xm:f>
          </x14:formula1>
          <xm:sqref>H2:H10</xm:sqref>
        </x14:dataValidation>
        <x14:dataValidation type="list" allowBlank="1" showInputMessage="1" showErrorMessage="1" xr:uid="{2ED5C38F-9BBE-478D-97AA-AD6D966357B9}">
          <x14:formula1>
            <xm:f>Data!$P$1:$P$4</xm:f>
          </x14:formula1>
          <xm:sqref>J2:J10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B31E7-329F-4155-BA11-F3B0CF1135FC}">
  <sheetPr codeName="Sheet4">
    <tabColor theme="6" tint="-0.249977111117893"/>
    <pageSetUpPr fitToPage="1"/>
  </sheetPr>
  <dimension ref="A1:K18"/>
  <sheetViews>
    <sheetView showGridLines="0" showRuler="0" view="pageLayout" zoomScale="70" zoomScaleNormal="85" zoomScaleSheetLayoutView="40" zoomScalePageLayoutView="70" workbookViewId="0">
      <selection activeCell="F2" sqref="F2"/>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33203125" style="5" customWidth="1"/>
    <col min="10" max="10" width="15.44140625" style="5" customWidth="1"/>
    <col min="11" max="11" width="32.21875" style="62" customWidth="1"/>
    <col min="12" max="12" width="3.21875" style="1" customWidth="1"/>
    <col min="13" max="28" width="3.21875" style="1"/>
    <col min="29" max="29" width="3.21875" style="1" customWidth="1"/>
    <col min="30" max="16384" width="3.21875" style="1"/>
  </cols>
  <sheetData>
    <row r="1" spans="1:11" ht="71.400000000000006" x14ac:dyDescent="0.2">
      <c r="A1" s="24" t="s">
        <v>442</v>
      </c>
      <c r="B1" s="15" t="s">
        <v>80</v>
      </c>
      <c r="C1" s="15" t="s">
        <v>0</v>
      </c>
      <c r="D1" s="15" t="s">
        <v>1</v>
      </c>
      <c r="E1" s="15" t="s">
        <v>2</v>
      </c>
      <c r="F1" s="16" t="s">
        <v>437</v>
      </c>
      <c r="G1" s="16" t="s">
        <v>436</v>
      </c>
      <c r="H1" s="16" t="s">
        <v>607</v>
      </c>
      <c r="I1" s="16" t="s">
        <v>626</v>
      </c>
      <c r="J1" s="53" t="s">
        <v>616</v>
      </c>
      <c r="K1" s="53" t="s">
        <v>610</v>
      </c>
    </row>
    <row r="2" spans="1:11" ht="99" customHeight="1" x14ac:dyDescent="0.2">
      <c r="A2" s="24" t="s">
        <v>84</v>
      </c>
      <c r="B2" s="13" t="s">
        <v>81</v>
      </c>
      <c r="C2" s="11" t="s">
        <v>85</v>
      </c>
      <c r="D2" s="11" t="s">
        <v>86</v>
      </c>
      <c r="E2" s="11" t="s">
        <v>87</v>
      </c>
      <c r="F2" s="12" t="s">
        <v>641</v>
      </c>
      <c r="G2" s="12"/>
      <c r="H2" s="46"/>
      <c r="I2" s="12"/>
      <c r="J2" s="12"/>
      <c r="K2" s="12"/>
    </row>
    <row r="3" spans="1:11" ht="75" x14ac:dyDescent="0.2">
      <c r="A3" s="21" t="s">
        <v>82</v>
      </c>
      <c r="B3" s="14" t="s">
        <v>83</v>
      </c>
      <c r="C3" s="6" t="s">
        <v>88</v>
      </c>
      <c r="D3" s="6" t="s">
        <v>89</v>
      </c>
      <c r="E3" s="6" t="s">
        <v>90</v>
      </c>
      <c r="F3" s="7"/>
      <c r="G3" s="7"/>
      <c r="H3" s="46"/>
      <c r="I3" s="12"/>
      <c r="J3" s="12"/>
      <c r="K3" s="12"/>
    </row>
    <row r="4" spans="1:11" ht="75" x14ac:dyDescent="0.2">
      <c r="A4" s="21" t="s">
        <v>103</v>
      </c>
      <c r="B4" s="14" t="s">
        <v>91</v>
      </c>
      <c r="C4" s="6" t="s">
        <v>94</v>
      </c>
      <c r="D4" s="6" t="s">
        <v>95</v>
      </c>
      <c r="E4" s="6" t="s">
        <v>96</v>
      </c>
      <c r="F4" s="7"/>
      <c r="G4" s="7"/>
      <c r="H4" s="46"/>
      <c r="I4" s="7"/>
      <c r="J4" s="12"/>
      <c r="K4" s="12"/>
    </row>
    <row r="5" spans="1:11" ht="90" x14ac:dyDescent="0.2">
      <c r="A5" s="22"/>
      <c r="B5" s="14" t="s">
        <v>92</v>
      </c>
      <c r="C5" s="6" t="s">
        <v>99</v>
      </c>
      <c r="D5" s="6" t="s">
        <v>98</v>
      </c>
      <c r="E5" s="6" t="s">
        <v>97</v>
      </c>
      <c r="F5" s="7"/>
      <c r="G5" s="7"/>
      <c r="H5" s="46"/>
      <c r="I5" s="7"/>
      <c r="J5" s="12"/>
      <c r="K5" s="12"/>
    </row>
    <row r="6" spans="1:11" ht="77.55" customHeight="1" x14ac:dyDescent="0.2">
      <c r="A6" s="23"/>
      <c r="B6" s="14" t="s">
        <v>93</v>
      </c>
      <c r="C6" s="6" t="s">
        <v>100</v>
      </c>
      <c r="D6" s="6" t="s">
        <v>101</v>
      </c>
      <c r="E6" s="6" t="s">
        <v>102</v>
      </c>
      <c r="F6" s="7"/>
      <c r="G6" s="7"/>
      <c r="H6" s="46"/>
      <c r="I6" s="7"/>
      <c r="J6" s="12"/>
      <c r="K6" s="12"/>
    </row>
    <row r="7" spans="1:11" ht="90" x14ac:dyDescent="0.2">
      <c r="A7" s="22" t="s">
        <v>124</v>
      </c>
      <c r="B7" s="14" t="s">
        <v>104</v>
      </c>
      <c r="C7" s="6" t="s">
        <v>109</v>
      </c>
      <c r="D7" s="6" t="s">
        <v>110</v>
      </c>
      <c r="E7" s="6" t="s">
        <v>111</v>
      </c>
      <c r="F7" s="7"/>
      <c r="G7" s="7"/>
      <c r="H7" s="46"/>
      <c r="I7" s="7"/>
      <c r="J7" s="12"/>
      <c r="K7" s="12"/>
    </row>
    <row r="8" spans="1:11" ht="60" x14ac:dyDescent="0.2">
      <c r="A8" s="22"/>
      <c r="B8" s="14" t="s">
        <v>105</v>
      </c>
      <c r="C8" s="6" t="s">
        <v>112</v>
      </c>
      <c r="D8" s="6" t="s">
        <v>113</v>
      </c>
      <c r="E8" s="6" t="s">
        <v>114</v>
      </c>
      <c r="F8" s="7"/>
      <c r="G8" s="7"/>
      <c r="H8" s="46"/>
      <c r="I8" s="7"/>
      <c r="J8" s="12"/>
      <c r="K8" s="12"/>
    </row>
    <row r="9" spans="1:11" ht="75" x14ac:dyDescent="0.2">
      <c r="A9" s="22"/>
      <c r="B9" s="14" t="s">
        <v>106</v>
      </c>
      <c r="C9" s="6" t="s">
        <v>115</v>
      </c>
      <c r="D9" s="6" t="s">
        <v>116</v>
      </c>
      <c r="E9" s="6" t="s">
        <v>117</v>
      </c>
      <c r="F9" s="7"/>
      <c r="G9" s="7"/>
      <c r="H9" s="46"/>
      <c r="I9" s="7"/>
      <c r="J9" s="12"/>
      <c r="K9" s="12"/>
    </row>
    <row r="10" spans="1:11" ht="60" x14ac:dyDescent="0.2">
      <c r="A10" s="22"/>
      <c r="B10" s="14" t="s">
        <v>107</v>
      </c>
      <c r="C10" s="6" t="s">
        <v>121</v>
      </c>
      <c r="D10" s="6" t="s">
        <v>120</v>
      </c>
      <c r="E10" s="6" t="s">
        <v>118</v>
      </c>
      <c r="F10" s="7"/>
      <c r="G10" s="7"/>
      <c r="H10" s="46"/>
      <c r="I10" s="7"/>
      <c r="J10" s="12"/>
      <c r="K10" s="12"/>
    </row>
    <row r="11" spans="1:11" ht="45" x14ac:dyDescent="0.2">
      <c r="A11" s="23"/>
      <c r="B11" s="14" t="s">
        <v>108</v>
      </c>
      <c r="C11" s="6" t="s">
        <v>122</v>
      </c>
      <c r="D11" s="6" t="s">
        <v>123</v>
      </c>
      <c r="E11" s="6" t="s">
        <v>119</v>
      </c>
      <c r="F11" s="7"/>
      <c r="G11" s="7"/>
      <c r="H11" s="46"/>
      <c r="I11" s="7"/>
      <c r="J11" s="12"/>
      <c r="K11" s="12"/>
    </row>
    <row r="12" spans="1:11" ht="135" x14ac:dyDescent="0.2">
      <c r="A12" s="24" t="s">
        <v>125</v>
      </c>
      <c r="B12" s="14" t="s">
        <v>126</v>
      </c>
      <c r="C12" s="6" t="s">
        <v>129</v>
      </c>
      <c r="D12" s="6" t="s">
        <v>130</v>
      </c>
      <c r="E12" s="6" t="s">
        <v>131</v>
      </c>
      <c r="F12" s="7"/>
      <c r="G12" s="7"/>
      <c r="H12" s="56"/>
      <c r="I12" s="57"/>
      <c r="J12" s="57"/>
      <c r="K12" s="57"/>
    </row>
    <row r="13" spans="1:11" ht="75" x14ac:dyDescent="0.2">
      <c r="A13" s="21" t="s">
        <v>127</v>
      </c>
      <c r="B13" s="14" t="s">
        <v>128</v>
      </c>
      <c r="C13" s="6" t="s">
        <v>134</v>
      </c>
      <c r="D13" s="6" t="s">
        <v>133</v>
      </c>
      <c r="E13" s="6" t="s">
        <v>132</v>
      </c>
      <c r="F13" s="7"/>
      <c r="G13" s="7"/>
      <c r="H13" s="54"/>
      <c r="I13" s="55"/>
      <c r="J13" s="55"/>
      <c r="K13" s="55"/>
    </row>
    <row r="14" spans="1:11" ht="75" x14ac:dyDescent="0.2">
      <c r="A14" s="21" t="s">
        <v>150</v>
      </c>
      <c r="B14" s="14" t="s">
        <v>135</v>
      </c>
      <c r="C14" s="6" t="s">
        <v>137</v>
      </c>
      <c r="D14" s="6" t="s">
        <v>138</v>
      </c>
      <c r="E14" s="6" t="s">
        <v>139</v>
      </c>
      <c r="F14" s="7"/>
      <c r="G14" s="7"/>
      <c r="H14" s="46"/>
      <c r="I14" s="7"/>
      <c r="J14" s="12"/>
      <c r="K14" s="12"/>
    </row>
    <row r="15" spans="1:11" ht="75" x14ac:dyDescent="0.2">
      <c r="A15" s="22"/>
      <c r="B15" s="14" t="s">
        <v>136</v>
      </c>
      <c r="C15" s="6" t="s">
        <v>140</v>
      </c>
      <c r="D15" s="6" t="s">
        <v>141</v>
      </c>
      <c r="E15" s="6" t="s">
        <v>142</v>
      </c>
      <c r="F15" s="7"/>
      <c r="G15" s="7"/>
      <c r="H15" s="56"/>
      <c r="I15" s="57"/>
      <c r="J15" s="57"/>
      <c r="K15" s="57"/>
    </row>
    <row r="16" spans="1:11" ht="60" x14ac:dyDescent="0.2">
      <c r="A16" s="22"/>
      <c r="B16" s="14" t="s">
        <v>438</v>
      </c>
      <c r="C16" s="6" t="s">
        <v>144</v>
      </c>
      <c r="D16" s="6" t="s">
        <v>145</v>
      </c>
      <c r="E16" s="6" t="s">
        <v>146</v>
      </c>
      <c r="F16" s="7"/>
      <c r="G16" s="7"/>
      <c r="H16" s="54"/>
      <c r="I16" s="55"/>
      <c r="J16" s="55"/>
      <c r="K16" s="55"/>
    </row>
    <row r="17" spans="1:11" ht="150" x14ac:dyDescent="0.2">
      <c r="A17" s="23"/>
      <c r="B17" s="14" t="s">
        <v>143</v>
      </c>
      <c r="C17" s="6" t="s">
        <v>149</v>
      </c>
      <c r="D17" s="6" t="s">
        <v>148</v>
      </c>
      <c r="E17" s="6" t="s">
        <v>147</v>
      </c>
      <c r="F17" s="7"/>
      <c r="G17" s="7"/>
      <c r="H17" s="46"/>
      <c r="I17" s="7"/>
      <c r="J17" s="12"/>
      <c r="K17" s="12"/>
    </row>
    <row r="18" spans="1:11" ht="105" x14ac:dyDescent="0.2">
      <c r="A18" s="23" t="s">
        <v>151</v>
      </c>
      <c r="B18" s="14" t="s">
        <v>152</v>
      </c>
      <c r="C18" s="6" t="s">
        <v>155</v>
      </c>
      <c r="D18" s="6" t="s">
        <v>154</v>
      </c>
      <c r="E18" s="6" t="s">
        <v>153</v>
      </c>
      <c r="F18" s="7"/>
      <c r="G18" s="7"/>
      <c r="H18" s="46"/>
      <c r="I18" s="7"/>
      <c r="J18" s="12"/>
      <c r="K18" s="12"/>
    </row>
  </sheetData>
  <sheetProtection algorithmName="SHA-512" hashValue="vIB6/vWarZOOI92Afp0jTaQ38apWadM4xEBCaMsnYypi2e+omx5P7U+duRIVgikN6wHdcvWpx5ViwqaC0qfELQ==" saltValue="6W1fydbGzlVfUhQPGbZjcQ==" spinCount="100000" sheet="1" objects="1" scenarios="1"/>
  <phoneticPr fontId="1" type="noConversion"/>
  <printOptions horizontalCentered="1"/>
  <pageMargins left="0.7" right="0.7" top="0.75" bottom="0.75" header="0.15" footer="0.3"/>
  <pageSetup paperSize="9" scale="60" fitToHeight="0" orientation="landscape" r:id="rId1"/>
  <headerFooter alignWithMargins="0">
    <oddHeader>&amp;L&amp;"Ubuntu,Bold"&amp;16E4 - Drive Excellence 
&amp;R&amp;"Ubuntu Light,Bold"&amp;12&amp;K000000Choose "Current Stage" for each row of PQS 
Assign "Target Stage" and indicate prioirty level
Provide comments, where needed 
Use last 2 columns to track progress</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expression" priority="11" id="{BF951FC6-E336-4D2C-80C8-B905B87EC8E9}">
            <xm:f>IF(F2=Data!$A$2, TRUE, FALSE)</xm:f>
            <x14:dxf>
              <fill>
                <patternFill>
                  <bgColor theme="6" tint="0.39994506668294322"/>
                </patternFill>
              </fill>
            </x14:dxf>
          </x14:cfRule>
          <xm:sqref>C2:C18</xm:sqref>
        </x14:conditionalFormatting>
        <x14:conditionalFormatting xmlns:xm="http://schemas.microsoft.com/office/excel/2006/main">
          <x14:cfRule type="expression" priority="12" id="{0B653609-0668-43F0-BB07-71C89E924A35}">
            <xm:f>IF(F2=Data!$A$3, TRUE, FALSE)</xm:f>
            <x14:dxf>
              <fill>
                <patternFill>
                  <bgColor theme="6" tint="0.39994506668294322"/>
                </patternFill>
              </fill>
            </x14:dxf>
          </x14:cfRule>
          <xm:sqref>D2:D18</xm:sqref>
        </x14:conditionalFormatting>
        <x14:conditionalFormatting xmlns:xm="http://schemas.microsoft.com/office/excel/2006/main">
          <x14:cfRule type="expression" priority="10" id="{8FACC294-AD72-415D-9D13-D653367550FF}">
            <xm:f>IF(F2=Data!$A$1, TRUE, FALSE)</xm:f>
            <x14:dxf>
              <fill>
                <patternFill>
                  <bgColor theme="6" tint="0.39994506668294322"/>
                </patternFill>
              </fill>
            </x14:dxf>
          </x14:cfRule>
          <xm:sqref>B2:B18</xm:sqref>
        </x14:conditionalFormatting>
        <x14:conditionalFormatting xmlns:xm="http://schemas.microsoft.com/office/excel/2006/main">
          <x14:cfRule type="expression" priority="7" id="{A6093871-F368-4B9F-B8F0-221B28B6B475}">
            <xm:f>IF(F2=Data!$A$4, TRUE, FALSE)</xm:f>
            <x14:dxf>
              <fill>
                <patternFill>
                  <bgColor theme="6" tint="0.39994506668294322"/>
                </patternFill>
              </fill>
            </x14:dxf>
          </x14:cfRule>
          <x14:cfRule type="expression" priority="28" id="{487AD0F1-2AAD-4A06-AA84-217422277378}">
            <xm:f>IF(F2=Data!$A$5, TRUE, FALSE)</xm:f>
            <x14:dxf>
              <fill>
                <patternFill>
                  <bgColor theme="6" tint="0.39994506668294322"/>
                </patternFill>
              </fill>
            </x14:dxf>
          </x14:cfRule>
          <xm:sqref>E2:E18</xm:sqref>
        </x14:conditionalFormatting>
        <x14:conditionalFormatting xmlns:xm="http://schemas.microsoft.com/office/excel/2006/main">
          <x14:cfRule type="containsText" priority="6" operator="containsText" id="{AEBC9E1A-8868-4778-8EE5-9E5E0F4C03FE}">
            <xm:f>NOT(ISERROR(SEARCH(Data!$F$1,H2)))</xm:f>
            <xm:f>Data!$F$1</xm:f>
            <x14:dxf>
              <font>
                <b/>
                <i val="0"/>
                <color rgb="FFFF0000"/>
              </font>
              <numFmt numFmtId="30" formatCode="@"/>
              <fill>
                <patternFill patternType="none">
                  <bgColor auto="1"/>
                </patternFill>
              </fill>
            </x14:dxf>
          </x14:cfRule>
          <xm:sqref>H2:H17</xm:sqref>
        </x14:conditionalFormatting>
        <x14:conditionalFormatting xmlns:xm="http://schemas.microsoft.com/office/excel/2006/main">
          <x14:cfRule type="containsText" priority="5" operator="containsText" id="{CAE86B9A-46D5-446C-B60A-D67056941A75}">
            <xm:f>NOT(ISERROR(SEARCH(Data!$F$1,H18)))</xm:f>
            <xm:f>Data!$F$1</xm:f>
            <x14:dxf>
              <font>
                <b/>
                <i val="0"/>
                <color rgb="FFFF0000"/>
              </font>
              <numFmt numFmtId="30" formatCode="@"/>
              <fill>
                <patternFill patternType="none">
                  <bgColor auto="1"/>
                </patternFill>
              </fill>
            </x14:dxf>
          </x14:cfRule>
          <xm:sqref>H18</xm:sqref>
        </x14:conditionalFormatting>
        <x14:conditionalFormatting xmlns:xm="http://schemas.microsoft.com/office/excel/2006/main">
          <x14:cfRule type="expression" priority="1" id="{C9EFB2FA-33B0-4324-9E24-405D53A757C3}">
            <xm:f>IF(J1=Data!$P$1, TRUE, FALSE)</xm:f>
            <x14:dxf>
              <font>
                <color rgb="FF00B0F0"/>
              </font>
              <fill>
                <patternFill>
                  <bgColor rgb="FF00B0F0"/>
                </patternFill>
              </fill>
            </x14:dxf>
          </x14:cfRule>
          <x14:cfRule type="expression" priority="2" id="{1E65FF16-C72D-46CB-AC9D-C7C497B9E46A}">
            <xm:f>IF(J1=Data!$P$2, TRUE, FALSE)</xm:f>
            <x14:dxf>
              <font>
                <color rgb="FF00B050"/>
              </font>
              <fill>
                <patternFill>
                  <bgColor rgb="FF00B050"/>
                </patternFill>
              </fill>
            </x14:dxf>
          </x14:cfRule>
          <x14:cfRule type="expression" priority="3" id="{5792A971-19A4-4CA8-AB8F-F7CC29ADB458}">
            <xm:f>IF(J1=Data!$P$3, TRUE, FALSE)</xm:f>
            <x14:dxf>
              <font>
                <color rgb="FFFFFF00"/>
              </font>
              <fill>
                <patternFill>
                  <bgColor rgb="FFFFFF00"/>
                </patternFill>
              </fill>
            </x14:dxf>
          </x14:cfRule>
          <x14:cfRule type="expression" priority="4" id="{7E81F67A-DF1A-4129-8F41-00C176B4C40A}">
            <xm:f>IF(J1=Data!$P$4, TRUE, FALSE)</xm:f>
            <x14:dxf>
              <font>
                <color rgb="FFFF0000"/>
              </font>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CF3DAEF8-B7DF-4FCB-9B88-EE4A793A7860}">
          <x14:formula1>
            <xm:f>Data!$A$1:$A$5</xm:f>
          </x14:formula1>
          <xm:sqref>F2:F18</xm:sqref>
        </x14:dataValidation>
        <x14:dataValidation type="list" allowBlank="1" showInputMessage="1" showErrorMessage="1" xr:uid="{987F7C49-DDA8-4AA5-A38B-E3065E90C5F0}">
          <x14:formula1>
            <xm:f>Data!$B$1:$B$5</xm:f>
          </x14:formula1>
          <xm:sqref>G2:G18</xm:sqref>
        </x14:dataValidation>
        <x14:dataValidation type="list" allowBlank="1" showInputMessage="1" showErrorMessage="1" xr:uid="{6E7D7389-B01C-4FA8-AC72-CA1540FA231D}">
          <x14:formula1>
            <xm:f>Data!$F$1</xm:f>
          </x14:formula1>
          <xm:sqref>H2:H18</xm:sqref>
        </x14:dataValidation>
        <x14:dataValidation type="list" allowBlank="1" showInputMessage="1" showErrorMessage="1" xr:uid="{E0222203-46C2-4AC9-8B19-917E7E66BEF7}">
          <x14:formula1>
            <xm:f>Data!$P$1:$P$4</xm:f>
          </x14:formula1>
          <xm:sqref>J2:J18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79B8-FBBB-4B25-A0C2-3A938A755E98}">
  <sheetPr>
    <tabColor theme="4" tint="0.39997558519241921"/>
    <pageSetUpPr fitToPage="1"/>
  </sheetPr>
  <dimension ref="A2:H23"/>
  <sheetViews>
    <sheetView showGridLines="0" showRuler="0" view="pageLayout" zoomScaleNormal="85" zoomScaleSheetLayoutView="70" workbookViewId="0">
      <selection activeCell="G14" sqref="G14"/>
    </sheetView>
  </sheetViews>
  <sheetFormatPr defaultColWidth="3.21875" defaultRowHeight="15" x14ac:dyDescent="0.3"/>
  <cols>
    <col min="1" max="1" width="31.109375" style="1" customWidth="1"/>
    <col min="2" max="2" width="14" style="1" customWidth="1"/>
    <col min="3" max="3" width="11.21875" style="2" customWidth="1"/>
    <col min="4" max="4" width="11.21875" style="3" customWidth="1"/>
    <col min="5" max="6" width="11.21875" style="4" customWidth="1"/>
    <col min="7" max="7" width="10.77734375" style="5" customWidth="1"/>
    <col min="8" max="8" width="19.44140625" style="5" customWidth="1"/>
    <col min="9" max="11" width="3.21875" style="1" customWidth="1"/>
    <col min="12" max="27" width="3.21875" style="1"/>
    <col min="28" max="28" width="3.21875" style="1" customWidth="1"/>
    <col min="29" max="16384" width="3.21875" style="1"/>
  </cols>
  <sheetData>
    <row r="2" spans="1:8" ht="16.8" x14ac:dyDescent="0.35">
      <c r="A2" s="65" t="s">
        <v>617</v>
      </c>
      <c r="B2" s="65"/>
    </row>
    <row r="4" spans="1:8" x14ac:dyDescent="0.3">
      <c r="A4" s="59" t="s">
        <v>632</v>
      </c>
      <c r="B4" s="59"/>
    </row>
    <row r="5" spans="1:8" ht="15.6" thickBot="1" x14ac:dyDescent="0.35">
      <c r="A5" s="58"/>
      <c r="B5" s="58"/>
      <c r="G5" s="60"/>
    </row>
    <row r="6" spans="1:8" ht="27" thickBot="1" x14ac:dyDescent="0.35">
      <c r="A6" s="82" t="s">
        <v>602</v>
      </c>
      <c r="B6" s="83" t="str">
        <f>Data!A1</f>
        <v>Haven't reached Stage 1 yet</v>
      </c>
      <c r="C6" s="84" t="str">
        <f>Data!A2</f>
        <v>Stage 1</v>
      </c>
      <c r="D6" s="84" t="str">
        <f>Data!A3</f>
        <v xml:space="preserve">Stage 2 </v>
      </c>
      <c r="E6" s="84" t="str">
        <f>Data!A4</f>
        <v xml:space="preserve">Stage 3 </v>
      </c>
      <c r="F6" s="85" t="str">
        <f>Data!A5</f>
        <v xml:space="preserve">Stage 3+ </v>
      </c>
      <c r="H6" s="1"/>
    </row>
    <row r="7" spans="1:8" x14ac:dyDescent="0.3">
      <c r="A7" s="69" t="s">
        <v>430</v>
      </c>
      <c r="B7" s="61">
        <f>Data!I12</f>
        <v>0</v>
      </c>
      <c r="C7" s="61">
        <f>Data!J12</f>
        <v>0</v>
      </c>
      <c r="D7" s="61">
        <f>Data!K12</f>
        <v>0</v>
      </c>
      <c r="E7" s="61">
        <f>Data!L12</f>
        <v>0</v>
      </c>
      <c r="F7" s="61">
        <f>Data!M12</f>
        <v>0</v>
      </c>
      <c r="H7" s="1"/>
    </row>
    <row r="8" spans="1:8" x14ac:dyDescent="0.3">
      <c r="A8" s="70" t="s">
        <v>634</v>
      </c>
      <c r="B8" s="61">
        <f>Data!I13</f>
        <v>0</v>
      </c>
      <c r="C8" s="61">
        <f>Data!J13</f>
        <v>0</v>
      </c>
      <c r="D8" s="61">
        <f>Data!K13</f>
        <v>0</v>
      </c>
      <c r="E8" s="61">
        <f>Data!L13</f>
        <v>0</v>
      </c>
      <c r="F8" s="61">
        <f>Data!M13</f>
        <v>0</v>
      </c>
      <c r="H8" s="1"/>
    </row>
    <row r="9" spans="1:8" x14ac:dyDescent="0.3">
      <c r="A9" s="71" t="s">
        <v>635</v>
      </c>
      <c r="B9" s="61">
        <f>Data!I14</f>
        <v>0</v>
      </c>
      <c r="C9" s="61">
        <f>Data!J14</f>
        <v>0</v>
      </c>
      <c r="D9" s="61">
        <f>Data!K14</f>
        <v>0</v>
      </c>
      <c r="E9" s="61">
        <f>Data!L14</f>
        <v>0</v>
      </c>
      <c r="F9" s="61">
        <f>Data!M14</f>
        <v>0</v>
      </c>
      <c r="H9" s="1"/>
    </row>
    <row r="10" spans="1:8" x14ac:dyDescent="0.3">
      <c r="A10" s="72" t="s">
        <v>432</v>
      </c>
      <c r="B10" s="61">
        <f>Data!I15</f>
        <v>0</v>
      </c>
      <c r="C10" s="61">
        <f>Data!J15</f>
        <v>0</v>
      </c>
      <c r="D10" s="61">
        <f>Data!K15</f>
        <v>0</v>
      </c>
      <c r="E10" s="61">
        <f>Data!L15</f>
        <v>0</v>
      </c>
      <c r="F10" s="61">
        <f>Data!M15</f>
        <v>0</v>
      </c>
      <c r="H10" s="1"/>
    </row>
    <row r="11" spans="1:8" x14ac:dyDescent="0.3">
      <c r="A11" s="66" t="s">
        <v>433</v>
      </c>
      <c r="B11" s="61">
        <f>Data!I16</f>
        <v>0</v>
      </c>
      <c r="C11" s="61">
        <f>Data!J16</f>
        <v>0</v>
      </c>
      <c r="D11" s="61">
        <f>Data!K16</f>
        <v>0</v>
      </c>
      <c r="E11" s="61">
        <f>Data!L16</f>
        <v>0</v>
      </c>
      <c r="F11" s="61">
        <f>Data!M16</f>
        <v>0</v>
      </c>
      <c r="H11" s="1"/>
    </row>
    <row r="12" spans="1:8" x14ac:dyDescent="0.3">
      <c r="A12" s="66" t="s">
        <v>636</v>
      </c>
      <c r="B12" s="61">
        <f>Data!I17</f>
        <v>0</v>
      </c>
      <c r="C12" s="61">
        <f>Data!J17</f>
        <v>0</v>
      </c>
      <c r="D12" s="61">
        <f>Data!K17</f>
        <v>0</v>
      </c>
      <c r="E12" s="61">
        <f>Data!L17</f>
        <v>0</v>
      </c>
      <c r="F12" s="61">
        <f>Data!M17</f>
        <v>0</v>
      </c>
      <c r="H12" s="1"/>
    </row>
    <row r="13" spans="1:8" ht="15.6" thickBot="1" x14ac:dyDescent="0.35">
      <c r="A13" s="73" t="s">
        <v>422</v>
      </c>
      <c r="B13" s="61">
        <f>Data!I18</f>
        <v>0</v>
      </c>
      <c r="C13" s="61">
        <f>Data!J18</f>
        <v>0</v>
      </c>
      <c r="D13" s="61">
        <f>Data!K18</f>
        <v>0</v>
      </c>
      <c r="E13" s="61">
        <f>Data!L18</f>
        <v>0</v>
      </c>
      <c r="F13" s="61">
        <f>Data!M18</f>
        <v>0</v>
      </c>
      <c r="H13" s="1"/>
    </row>
    <row r="14" spans="1:8" ht="16.2" thickBot="1" x14ac:dyDescent="0.4">
      <c r="A14" s="67" t="s">
        <v>633</v>
      </c>
      <c r="B14" s="68">
        <f>Data!I19</f>
        <v>0</v>
      </c>
      <c r="C14" s="68">
        <f>Data!J19</f>
        <v>0</v>
      </c>
      <c r="D14" s="68">
        <f>Data!K19</f>
        <v>0</v>
      </c>
      <c r="E14" s="68">
        <f>Data!L19</f>
        <v>0</v>
      </c>
      <c r="F14" s="68">
        <f>Data!M19</f>
        <v>0</v>
      </c>
      <c r="H14" s="1"/>
    </row>
    <row r="15" spans="1:8" x14ac:dyDescent="0.3">
      <c r="A15" s="74"/>
      <c r="B15" s="74"/>
    </row>
    <row r="16" spans="1:8" x14ac:dyDescent="0.3">
      <c r="C16" s="1"/>
      <c r="D16" s="1"/>
      <c r="E16" s="1"/>
    </row>
    <row r="17" spans="1:8" x14ac:dyDescent="0.3">
      <c r="A17" s="79" t="s">
        <v>628</v>
      </c>
      <c r="B17" s="80"/>
      <c r="C17" s="81">
        <f>Data!S1</f>
        <v>0</v>
      </c>
      <c r="D17" s="1"/>
      <c r="E17" s="64"/>
      <c r="F17" s="5"/>
      <c r="H17" s="1"/>
    </row>
    <row r="18" spans="1:8" x14ac:dyDescent="0.3">
      <c r="A18" s="79" t="s">
        <v>629</v>
      </c>
      <c r="B18" s="80"/>
      <c r="C18" s="81">
        <f>Data!S2</f>
        <v>0</v>
      </c>
      <c r="D18" s="1"/>
      <c r="F18" s="5"/>
      <c r="H18" s="1"/>
    </row>
    <row r="19" spans="1:8" x14ac:dyDescent="0.3">
      <c r="A19" s="79" t="s">
        <v>630</v>
      </c>
      <c r="B19" s="80"/>
      <c r="C19" s="81">
        <f>Data!S3</f>
        <v>0</v>
      </c>
      <c r="D19" s="1"/>
      <c r="F19" s="5"/>
      <c r="H19" s="1"/>
    </row>
    <row r="20" spans="1:8" x14ac:dyDescent="0.3">
      <c r="A20" s="63"/>
      <c r="B20" s="63"/>
      <c r="D20" s="4"/>
      <c r="F20" s="5"/>
      <c r="H20" s="1"/>
    </row>
    <row r="21" spans="1:8" x14ac:dyDescent="0.3">
      <c r="D21" s="4"/>
      <c r="F21" s="5"/>
      <c r="H21" s="1"/>
    </row>
    <row r="22" spans="1:8" x14ac:dyDescent="0.3">
      <c r="A22" s="63"/>
      <c r="B22" s="63"/>
    </row>
    <row r="23" spans="1:8" x14ac:dyDescent="0.3">
      <c r="A23" s="58"/>
      <c r="B23" s="58"/>
    </row>
  </sheetData>
  <sheetProtection algorithmName="SHA-512" hashValue="dRyWls0Rj0veT4Ub3cAGuIgQ4dez76QXc6IROtxKmcrntrnfUR/R+5FQ35vMnkAVQV2X4/aJZYXRNH95K6MY7Q==" saltValue="5WowE3yB7dizhklniXQRYg==" spinCount="100000" sheet="1" objects="1" scenarios="1"/>
  <conditionalFormatting sqref="B7:F14">
    <cfRule type="dataBar" priority="1">
      <dataBar>
        <cfvo type="num" val="0"/>
        <cfvo type="num" val="1"/>
        <color rgb="FF92D050"/>
      </dataBar>
      <extLst>
        <ext xmlns:x14="http://schemas.microsoft.com/office/spreadsheetml/2009/9/main" uri="{B025F937-C7B1-47D3-B67F-A62EFF666E3E}">
          <x14:id>{A72B5FBB-3968-4A60-8FDE-B754F0BBE34C}</x14:id>
        </ext>
      </extLst>
    </cfRule>
  </conditionalFormatting>
  <pageMargins left="0.7" right="0.7" top="0.75" bottom="0.75" header="0.2" footer="0.3"/>
  <pageSetup paperSize="9" scale="97" orientation="portrait" r:id="rId1"/>
  <headerFooter scaleWithDoc="0" alignWithMargins="0">
    <oddHeader>&amp;L&amp;"Ubuntu,Regular"&amp;12Welcome to the Program Quality Standards 
Self-Assessment Tool  
&amp;R&amp;G</oddHeader>
    <oddFooter xml:space="preserve">&amp;LPQS V3 Self-Assessment 
</oddFooter>
  </headerFooter>
  <legacyDrawingHF r:id="rId2"/>
  <extLst>
    <ext xmlns:x14="http://schemas.microsoft.com/office/spreadsheetml/2009/9/main" uri="{78C0D931-6437-407d-A8EE-F0AAD7539E65}">
      <x14:conditionalFormattings>
        <x14:conditionalFormatting xmlns:xm="http://schemas.microsoft.com/office/excel/2006/main">
          <x14:cfRule type="dataBar" id="{A72B5FBB-3968-4A60-8FDE-B754F0BBE34C}">
            <x14:dataBar minLength="0" maxLength="100" gradient="0">
              <x14:cfvo type="num">
                <xm:f>0</xm:f>
              </x14:cfvo>
              <x14:cfvo type="num">
                <xm:f>1</xm:f>
              </x14:cfvo>
              <x14:negativeFillColor rgb="FFFF0000"/>
              <x14:axisColor rgb="FF000000"/>
            </x14:dataBar>
          </x14:cfRule>
          <xm:sqref>B7:F14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E9AD5CFA9B0044AEE0D7819223FC9E" ma:contentTypeVersion="13" ma:contentTypeDescription="Create a new document." ma:contentTypeScope="" ma:versionID="a4efda5d4779def98c768788da573c97">
  <xsd:schema xmlns:xsd="http://www.w3.org/2001/XMLSchema" xmlns:xs="http://www.w3.org/2001/XMLSchema" xmlns:p="http://schemas.microsoft.com/office/2006/metadata/properties" xmlns:ns3="2b4ae5a7-7c73-4616-a4aa-f6a7f1614da6" xmlns:ns4="11a4bcd5-ceac-4364-8bf5-4135fdfd436a" targetNamespace="http://schemas.microsoft.com/office/2006/metadata/properties" ma:root="true" ma:fieldsID="c84055381e11be4feee31b05d3c45002" ns3:_="" ns4:_="">
    <xsd:import namespace="2b4ae5a7-7c73-4616-a4aa-f6a7f1614da6"/>
    <xsd:import namespace="11a4bcd5-ceac-4364-8bf5-4135fdfd436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ae5a7-7c73-4616-a4aa-f6a7f1614d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a4bcd5-ceac-4364-8bf5-4135fdfd436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4CDEE7-0F4F-48B6-BE0C-CCCFF52EB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ae5a7-7c73-4616-a4aa-f6a7f1614da6"/>
    <ds:schemaRef ds:uri="11a4bcd5-ceac-4364-8bf5-4135fdfd4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CE8FBF-0C1B-448D-B1EF-D857CB7D9262}">
  <ds:schemaRefs>
    <ds:schemaRef ds:uri="11a4bcd5-ceac-4364-8bf5-4135fdfd436a"/>
    <ds:schemaRef ds:uri="2b4ae5a7-7c73-4616-a4aa-f6a7f1614da6"/>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5C3F8B3-CE62-4A8C-9835-98093B797E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vt:lpstr>
      <vt:lpstr>S1</vt:lpstr>
      <vt:lpstr>S2</vt:lpstr>
      <vt:lpstr>S3</vt:lpstr>
      <vt:lpstr>E1</vt:lpstr>
      <vt:lpstr>E2</vt:lpstr>
      <vt:lpstr>E3</vt:lpstr>
      <vt:lpstr>E4</vt:lpstr>
      <vt:lpstr>DASHBOARD</vt:lpstr>
      <vt:lpstr>Data</vt:lpstr>
      <vt:lpstr>DASHBOARD!Print_Area</vt:lpstr>
      <vt:lpstr>'E1'!Print_Area</vt:lpstr>
      <vt:lpstr>'E2'!Print_Area</vt:lpstr>
      <vt:lpstr>'E3'!Print_Area</vt:lpstr>
      <vt:lpstr>'E4'!Print_Area</vt:lpstr>
      <vt:lpstr>INTRO!Print_Area</vt:lpstr>
      <vt:lpstr>'S1'!Print_Area</vt:lpstr>
      <vt:lpstr>'S2'!Print_Area</vt:lpstr>
      <vt:lpstr>'S3'!Print_Area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Svetlana Fenichel</cp:lastModifiedBy>
  <cp:lastPrinted>2021-11-04T16:12:30Z</cp:lastPrinted>
  <dcterms:created xsi:type="dcterms:W3CDTF">2012-03-14T10:30:28Z</dcterms:created>
  <dcterms:modified xsi:type="dcterms:W3CDTF">2021-11-24T18:15:37Z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0x010100A6E9AD5CFA9B0044AEE0D7819223FC9E</vt:lpwstr>
  </property>
</Properties>
</file>