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fenichel\Dropbox (Specialolympics.org)\#OrgEx\2. Operational Excellence\PQS\PQS V3\Self-assessment\Final\"/>
    </mc:Choice>
  </mc:AlternateContent>
  <xr:revisionPtr revIDLastSave="0" documentId="13_ncr:1_{4C3D4A73-8F4A-4271-AF53-FC3687DD2F89}" xr6:coauthVersionLast="47" xr6:coauthVersionMax="47" xr10:uidLastSave="{00000000-0000-0000-0000-000000000000}"/>
  <bookViews>
    <workbookView xWindow="-108" yWindow="-108" windowWidth="23256" windowHeight="12576" tabRatio="596" xr2:uid="{00000000-000D-0000-FFFF-FFFF00000000}"/>
  </bookViews>
  <sheets>
    <sheet name="ВСТУПЛЕНИЕ" sheetId="79" r:id="rId1"/>
    <sheet name="C1" sheetId="72" r:id="rId2"/>
    <sheet name="C2" sheetId="73" r:id="rId3"/>
    <sheet name="C3" sheetId="74" r:id="rId4"/>
    <sheet name="CP1" sheetId="75" r:id="rId5"/>
    <sheet name="CP2" sheetId="76" r:id="rId6"/>
    <sheet name="CP3" sheetId="77" r:id="rId7"/>
    <sheet name="CP4" sheetId="64" r:id="rId8"/>
    <sheet name="CВОДКА" sheetId="82" r:id="rId9"/>
    <sheet name="Data" sheetId="56" state="hidden" r:id="rId10"/>
  </sheets>
  <definedNames>
    <definedName name="_xlnm._FilterDatabase" localSheetId="1" hidden="1">'C1'!$F$1:$G$18</definedName>
    <definedName name="_xlnm._FilterDatabase" localSheetId="2" hidden="1">'C2'!$F$1:$G$8</definedName>
    <definedName name="_xlnm._FilterDatabase" localSheetId="3" hidden="1">'C3'!$F$1:$G$6</definedName>
    <definedName name="_xlnm._FilterDatabase" localSheetId="4" hidden="1">'CP1'!$F$1:$G$9</definedName>
    <definedName name="_xlnm._FilterDatabase" localSheetId="5" hidden="1">'CP2'!$F$1:$G$6</definedName>
    <definedName name="_xlnm._FilterDatabase" localSheetId="6" hidden="1">'CP3'!$F$1:$G$10</definedName>
    <definedName name="_xlnm._FilterDatabase" localSheetId="7" hidden="1">'CP4'!$F$1:$G$18</definedName>
    <definedName name="_xlnm._FilterDatabase" localSheetId="8" hidden="1">CВОДКА!#REF!</definedName>
    <definedName name="_xlnm._FilterDatabase" localSheetId="0" hidden="1">ВСТУПЛЕНИЕ!#REF!</definedName>
    <definedName name="_Hlk62576649" localSheetId="1">'C1'!#REF!</definedName>
    <definedName name="_Hlk62576649" localSheetId="2">'C2'!#REF!</definedName>
    <definedName name="_Hlk62576649" localSheetId="3">'C3'!#REF!</definedName>
    <definedName name="_Hlk62576649" localSheetId="4">'CP1'!#REF!</definedName>
    <definedName name="_Hlk62576649" localSheetId="5">'CP2'!#REF!</definedName>
    <definedName name="_Hlk62576649" localSheetId="6">'CP3'!#REF!</definedName>
    <definedName name="_Hlk62576649" localSheetId="7">'CP4'!#REF!</definedName>
    <definedName name="_Hlk62576649" localSheetId="8">CВОДКА!#REF!</definedName>
    <definedName name="_Hlk62576649" localSheetId="0">ВСТУПЛЕНИЕ!#REF!</definedName>
    <definedName name="_xlnm.Print_Area" localSheetId="1">'C1'!$A$1:$I$19</definedName>
    <definedName name="_xlnm.Print_Area" localSheetId="2">'C2'!$A$1:$I$8</definedName>
    <definedName name="_xlnm.Print_Area" localSheetId="3">'C3'!$A$1:$I$6</definedName>
    <definedName name="_xlnm.Print_Area" localSheetId="4">'CP1'!$A$1:$I$9</definedName>
    <definedName name="_xlnm.Print_Area" localSheetId="5">'CP2'!$A$1:$I$6</definedName>
    <definedName name="_xlnm.Print_Area" localSheetId="6">'CP3'!$A$1:$I$10</definedName>
    <definedName name="_xlnm.Print_Area" localSheetId="7">'CP4'!$A$1:$I$18</definedName>
    <definedName name="_xlnm.Print_Area" localSheetId="8">CВОДКА!$A$1:$G$39</definedName>
    <definedName name="_xlnm.Print_Area" localSheetId="0">ВСТУПЛЕНИЕ!$A$1:$D$48</definedName>
  </definedNames>
  <calcPr calcId="191029"/>
  <customWorkbookViews>
    <customWorkbookView name="1-page" guid="{90A66CAE-CEC2-457F-A9FB-851135E4D5CF}" maximized="1" xWindow="-1608" yWindow="81" windowWidth="1616" windowHeight="876" activeSheetId="4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75" l="1"/>
  <c r="A32" i="82"/>
  <c r="A14" i="82"/>
  <c r="Q4" i="56" l="1"/>
  <c r="M1" i="56" l="1"/>
  <c r="N22" i="56" l="1"/>
  <c r="M22" i="56"/>
  <c r="H1" i="73" l="1"/>
  <c r="B1" i="64"/>
  <c r="C1" i="64"/>
  <c r="D1" i="64"/>
  <c r="E1" i="64"/>
  <c r="F1" i="64"/>
  <c r="G1" i="64"/>
  <c r="H1" i="64"/>
  <c r="I1" i="64"/>
  <c r="J1" i="64"/>
  <c r="K1" i="64"/>
  <c r="A1" i="64"/>
  <c r="B1" i="77"/>
  <c r="C1" i="77"/>
  <c r="D1" i="77"/>
  <c r="E1" i="77"/>
  <c r="F1" i="77"/>
  <c r="G1" i="77"/>
  <c r="H1" i="77"/>
  <c r="I1" i="77"/>
  <c r="J1" i="77"/>
  <c r="K1" i="77"/>
  <c r="A1" i="77"/>
  <c r="B1" i="76"/>
  <c r="C1" i="76"/>
  <c r="D1" i="76"/>
  <c r="E1" i="76"/>
  <c r="F1" i="76"/>
  <c r="G1" i="76"/>
  <c r="H1" i="76"/>
  <c r="I1" i="76"/>
  <c r="J1" i="76"/>
  <c r="K1" i="76"/>
  <c r="A1" i="76"/>
  <c r="B1" i="75"/>
  <c r="C1" i="75"/>
  <c r="D1" i="75"/>
  <c r="E1" i="75"/>
  <c r="G1" i="75"/>
  <c r="H1" i="75"/>
  <c r="I1" i="75"/>
  <c r="J1" i="75"/>
  <c r="K1" i="75"/>
  <c r="A1" i="75"/>
  <c r="B1" i="74"/>
  <c r="C1" i="74"/>
  <c r="D1" i="74"/>
  <c r="E1" i="74"/>
  <c r="F1" i="74"/>
  <c r="G1" i="74"/>
  <c r="H1" i="74"/>
  <c r="I1" i="74"/>
  <c r="J1" i="74"/>
  <c r="K1" i="74"/>
  <c r="A1" i="74"/>
  <c r="J1" i="73"/>
  <c r="K1" i="73"/>
  <c r="D1" i="73"/>
  <c r="E1" i="73"/>
  <c r="F1" i="73"/>
  <c r="G1" i="73"/>
  <c r="I1" i="73"/>
  <c r="C1" i="73"/>
  <c r="B1" i="73"/>
  <c r="A1" i="73"/>
  <c r="Q2" i="56"/>
  <c r="A24" i="82"/>
  <c r="A25" i="82"/>
  <c r="A26" i="82"/>
  <c r="A27" i="82"/>
  <c r="A28" i="82"/>
  <c r="A29" i="82"/>
  <c r="A23" i="82"/>
  <c r="A22" i="82"/>
  <c r="A8" i="82"/>
  <c r="A9" i="82"/>
  <c r="A10" i="82"/>
  <c r="A11" i="82"/>
  <c r="A12" i="82"/>
  <c r="A13" i="82"/>
  <c r="A7" i="82"/>
  <c r="N11" i="56"/>
  <c r="N32" i="56"/>
  <c r="H34" i="56"/>
  <c r="H35" i="56"/>
  <c r="H36" i="56"/>
  <c r="H37" i="56"/>
  <c r="H38" i="56"/>
  <c r="H39" i="56"/>
  <c r="H40" i="56"/>
  <c r="H33" i="56"/>
  <c r="H13" i="56"/>
  <c r="H24" i="56" s="1"/>
  <c r="H14" i="56"/>
  <c r="H25" i="56" s="1"/>
  <c r="H15" i="56"/>
  <c r="H26" i="56" s="1"/>
  <c r="H16" i="56"/>
  <c r="H27" i="56" s="1"/>
  <c r="H17" i="56"/>
  <c r="H28" i="56" s="1"/>
  <c r="H18" i="56"/>
  <c r="H29" i="56" s="1"/>
  <c r="H19" i="56"/>
  <c r="H30" i="56" s="1"/>
  <c r="H12" i="56"/>
  <c r="H23" i="56" s="1"/>
  <c r="A35" i="82" l="1"/>
  <c r="A36" i="82"/>
  <c r="A37" i="82"/>
  <c r="A38" i="82"/>
  <c r="A34" i="82"/>
  <c r="N29" i="56"/>
  <c r="M29" i="56"/>
  <c r="L29" i="56"/>
  <c r="K29" i="56"/>
  <c r="J29" i="56"/>
  <c r="M28" i="56"/>
  <c r="L28" i="56"/>
  <c r="K28" i="56"/>
  <c r="J28" i="56"/>
  <c r="I28" i="56"/>
  <c r="N27" i="56"/>
  <c r="M27" i="56"/>
  <c r="L27" i="56"/>
  <c r="K27" i="56"/>
  <c r="J27" i="56"/>
  <c r="I27" i="56"/>
  <c r="I26" i="56"/>
  <c r="L26" i="56"/>
  <c r="K26" i="56"/>
  <c r="J26" i="56"/>
  <c r="M26" i="56"/>
  <c r="M25" i="56"/>
  <c r="L25" i="56"/>
  <c r="K25" i="56"/>
  <c r="J25" i="56"/>
  <c r="I24" i="56"/>
  <c r="I25" i="56"/>
  <c r="R2" i="56"/>
  <c r="N28" i="56"/>
  <c r="N26" i="56"/>
  <c r="N25" i="56"/>
  <c r="N24" i="56"/>
  <c r="M24" i="56"/>
  <c r="L24" i="56"/>
  <c r="K24" i="56"/>
  <c r="J24" i="56"/>
  <c r="M32" i="56"/>
  <c r="F22" i="82" s="1"/>
  <c r="I29" i="56"/>
  <c r="I23" i="56"/>
  <c r="N23" i="56"/>
  <c r="M23" i="56"/>
  <c r="L23" i="56"/>
  <c r="K23" i="56"/>
  <c r="J23" i="56"/>
  <c r="I22" i="56"/>
  <c r="I32" i="56" s="1"/>
  <c r="B22" i="82" s="1"/>
  <c r="G22" i="82"/>
  <c r="L22" i="56"/>
  <c r="L32" i="56" s="1"/>
  <c r="E22" i="82" s="1"/>
  <c r="K22" i="56"/>
  <c r="K32" i="56" s="1"/>
  <c r="D22" i="82" s="1"/>
  <c r="J22" i="56"/>
  <c r="J32" i="56" s="1"/>
  <c r="C22" i="82" s="1"/>
  <c r="R4" i="56"/>
  <c r="R3" i="56"/>
  <c r="I8" i="56"/>
  <c r="R5" i="56"/>
  <c r="Q3" i="56"/>
  <c r="I7" i="56"/>
  <c r="I6" i="56"/>
  <c r="I5" i="56"/>
  <c r="I4" i="56"/>
  <c r="I3" i="56"/>
  <c r="M11" i="56"/>
  <c r="L1" i="56"/>
  <c r="L11" i="56" s="1"/>
  <c r="K1" i="56"/>
  <c r="K11" i="56" s="1"/>
  <c r="J1" i="56"/>
  <c r="J11" i="56" s="1"/>
  <c r="I1" i="56"/>
  <c r="I11" i="56" s="1"/>
  <c r="I2" i="56"/>
  <c r="B6" i="82"/>
  <c r="F6" i="82"/>
  <c r="E6" i="82"/>
  <c r="D6" i="82"/>
  <c r="C6" i="82"/>
  <c r="O23" i="56" l="1"/>
  <c r="N30" i="56"/>
  <c r="O26" i="56"/>
  <c r="O24" i="56"/>
  <c r="O29" i="56"/>
  <c r="O28" i="56"/>
  <c r="O27" i="56"/>
  <c r="O25" i="56"/>
  <c r="K30" i="56"/>
  <c r="L30" i="56"/>
  <c r="I30" i="56"/>
  <c r="M30" i="56"/>
  <c r="J30" i="56"/>
  <c r="I9" i="56"/>
  <c r="M8" i="56"/>
  <c r="L8" i="56"/>
  <c r="K8" i="56"/>
  <c r="J8" i="56"/>
  <c r="M7" i="56"/>
  <c r="L7" i="56"/>
  <c r="K7" i="56"/>
  <c r="J7" i="56"/>
  <c r="M6" i="56"/>
  <c r="L6" i="56"/>
  <c r="K6" i="56"/>
  <c r="J6" i="56"/>
  <c r="M5" i="56"/>
  <c r="L5" i="56"/>
  <c r="K5" i="56"/>
  <c r="J5" i="56"/>
  <c r="M4" i="56"/>
  <c r="L4" i="56"/>
  <c r="K4" i="56"/>
  <c r="J4" i="56"/>
  <c r="M3" i="56"/>
  <c r="L3" i="56"/>
  <c r="K3" i="56"/>
  <c r="J3" i="56"/>
  <c r="M2" i="56"/>
  <c r="L2" i="56"/>
  <c r="K2" i="56"/>
  <c r="J2" i="56"/>
  <c r="G8" i="56"/>
  <c r="I18" i="56" s="1"/>
  <c r="G7" i="56"/>
  <c r="I17" i="56" s="1"/>
  <c r="G6" i="56"/>
  <c r="I16" i="56" s="1"/>
  <c r="G5" i="56"/>
  <c r="I15" i="56" s="1"/>
  <c r="G4" i="56"/>
  <c r="I14" i="56" s="1"/>
  <c r="G3" i="56"/>
  <c r="N34" i="56" s="1"/>
  <c r="G24" i="82" s="1"/>
  <c r="G2" i="56"/>
  <c r="N33" i="56" s="1"/>
  <c r="G23" i="82" s="1"/>
  <c r="C19" i="82"/>
  <c r="S2" i="56"/>
  <c r="J15" i="56" l="1"/>
  <c r="C10" i="82" s="1"/>
  <c r="K39" i="56"/>
  <c r="D29" i="82" s="1"/>
  <c r="K37" i="56"/>
  <c r="D27" i="82" s="1"/>
  <c r="I13" i="56"/>
  <c r="N39" i="56"/>
  <c r="G29" i="82" s="1"/>
  <c r="J38" i="56"/>
  <c r="C28" i="82" s="1"/>
  <c r="L39" i="56"/>
  <c r="E29" i="82" s="1"/>
  <c r="N37" i="56"/>
  <c r="G27" i="82" s="1"/>
  <c r="J39" i="56"/>
  <c r="C29" i="82" s="1"/>
  <c r="K13" i="56"/>
  <c r="D8" i="82" s="1"/>
  <c r="K15" i="56"/>
  <c r="D10" i="82" s="1"/>
  <c r="K17" i="56"/>
  <c r="D12" i="82" s="1"/>
  <c r="I37" i="56"/>
  <c r="I39" i="56"/>
  <c r="M34" i="56"/>
  <c r="F24" i="82" s="1"/>
  <c r="I35" i="56"/>
  <c r="L37" i="56"/>
  <c r="E27" i="82" s="1"/>
  <c r="L15" i="56"/>
  <c r="E10" i="82" s="1"/>
  <c r="J37" i="56"/>
  <c r="C27" i="82" s="1"/>
  <c r="M39" i="56"/>
  <c r="F29" i="82" s="1"/>
  <c r="K34" i="56"/>
  <c r="D24" i="82" s="1"/>
  <c r="M36" i="56"/>
  <c r="F26" i="82" s="1"/>
  <c r="M13" i="56"/>
  <c r="F8" i="82" s="1"/>
  <c r="M15" i="56"/>
  <c r="F10" i="82" s="1"/>
  <c r="L36" i="56"/>
  <c r="E26" i="82" s="1"/>
  <c r="M37" i="56"/>
  <c r="F27" i="82" s="1"/>
  <c r="N38" i="56"/>
  <c r="G28" i="82" s="1"/>
  <c r="N35" i="56"/>
  <c r="G25" i="82" s="1"/>
  <c r="K35" i="56"/>
  <c r="D25" i="82" s="1"/>
  <c r="I34" i="56"/>
  <c r="J34" i="56"/>
  <c r="C24" i="82" s="1"/>
  <c r="M38" i="56"/>
  <c r="F28" i="82" s="1"/>
  <c r="K16" i="56"/>
  <c r="D11" i="82" s="1"/>
  <c r="I36" i="56"/>
  <c r="B26" i="82" s="1"/>
  <c r="I38" i="56"/>
  <c r="J35" i="56"/>
  <c r="C25" i="82" s="1"/>
  <c r="L34" i="56"/>
  <c r="E24" i="82" s="1"/>
  <c r="L38" i="56"/>
  <c r="E28" i="82" s="1"/>
  <c r="M35" i="56"/>
  <c r="F25" i="82" s="1"/>
  <c r="J36" i="56"/>
  <c r="K36" i="56"/>
  <c r="D26" i="82" s="1"/>
  <c r="K38" i="56"/>
  <c r="D28" i="82" s="1"/>
  <c r="L35" i="56"/>
  <c r="E25" i="82" s="1"/>
  <c r="N36" i="56"/>
  <c r="G26" i="82" s="1"/>
  <c r="I33" i="56"/>
  <c r="B23" i="82" s="1"/>
  <c r="M12" i="56"/>
  <c r="F7" i="82" s="1"/>
  <c r="L33" i="56"/>
  <c r="E23" i="82" s="1"/>
  <c r="I12" i="56"/>
  <c r="M33" i="56"/>
  <c r="F23" i="82" s="1"/>
  <c r="L12" i="56"/>
  <c r="E7" i="82" s="1"/>
  <c r="K33" i="56"/>
  <c r="D23" i="82" s="1"/>
  <c r="J33" i="56"/>
  <c r="C23" i="82" s="1"/>
  <c r="O30" i="56"/>
  <c r="V3" i="56"/>
  <c r="W3" i="56" s="1"/>
  <c r="B35" i="82" s="1"/>
  <c r="L17" i="56"/>
  <c r="E12" i="82" s="1"/>
  <c r="J12" i="56"/>
  <c r="C7" i="82" s="1"/>
  <c r="J14" i="56"/>
  <c r="C9" i="82" s="1"/>
  <c r="J16" i="56"/>
  <c r="C11" i="82" s="1"/>
  <c r="J18" i="56"/>
  <c r="K12" i="56"/>
  <c r="D7" i="82" s="1"/>
  <c r="K14" i="56"/>
  <c r="D9" i="82" s="1"/>
  <c r="K18" i="56"/>
  <c r="L14" i="56"/>
  <c r="E9" i="82" s="1"/>
  <c r="L16" i="56"/>
  <c r="E11" i="82" s="1"/>
  <c r="L18" i="56"/>
  <c r="M17" i="56"/>
  <c r="F12" i="82" s="1"/>
  <c r="M14" i="56"/>
  <c r="F9" i="82" s="1"/>
  <c r="M16" i="56"/>
  <c r="F11" i="82" s="1"/>
  <c r="M18" i="56"/>
  <c r="F13" i="82" s="1"/>
  <c r="J13" i="56"/>
  <c r="C8" i="82" s="1"/>
  <c r="J17" i="56"/>
  <c r="C12" i="82" s="1"/>
  <c r="V2" i="56"/>
  <c r="W2" i="56" s="1"/>
  <c r="B34" i="82" s="1"/>
  <c r="O2" i="56"/>
  <c r="V4" i="56"/>
  <c r="W4" i="56" s="1"/>
  <c r="B36" i="82" s="1"/>
  <c r="V5" i="56"/>
  <c r="W5" i="56" s="1"/>
  <c r="B37" i="82" s="1"/>
  <c r="V6" i="56"/>
  <c r="W6" i="56" s="1"/>
  <c r="B38" i="82" s="1"/>
  <c r="N2" i="56"/>
  <c r="N12" i="56" s="1"/>
  <c r="B11" i="82"/>
  <c r="B13" i="82"/>
  <c r="G9" i="56"/>
  <c r="I19" i="56" s="1"/>
  <c r="B12" i="82"/>
  <c r="B10" i="82"/>
  <c r="N4" i="56"/>
  <c r="N14" i="56" s="1"/>
  <c r="B9" i="82"/>
  <c r="C18" i="82"/>
  <c r="S4" i="56"/>
  <c r="C20" i="82"/>
  <c r="N6" i="56"/>
  <c r="N16" i="56" s="1"/>
  <c r="N5" i="56"/>
  <c r="N15" i="56" s="1"/>
  <c r="N3" i="56"/>
  <c r="N13" i="56" s="1"/>
  <c r="L13" i="56"/>
  <c r="E8" i="82" s="1"/>
  <c r="O3" i="56"/>
  <c r="N7" i="56"/>
  <c r="N17" i="56" s="1"/>
  <c r="M9" i="56"/>
  <c r="S3" i="56"/>
  <c r="B24" i="82" l="1"/>
  <c r="O34" i="56"/>
  <c r="B29" i="82"/>
  <c r="O39" i="56"/>
  <c r="O33" i="56"/>
  <c r="O37" i="56"/>
  <c r="B27" i="82"/>
  <c r="O36" i="56"/>
  <c r="C26" i="82"/>
  <c r="B25" i="82"/>
  <c r="O35" i="56"/>
  <c r="B28" i="82"/>
  <c r="O38" i="56"/>
  <c r="N40" i="56"/>
  <c r="G30" i="82" s="1"/>
  <c r="J40" i="56"/>
  <c r="C30" i="82" s="1"/>
  <c r="L40" i="56"/>
  <c r="E30" i="82" s="1"/>
  <c r="M40" i="56"/>
  <c r="F30" i="82" s="1"/>
  <c r="I40" i="56"/>
  <c r="B30" i="82" s="1"/>
  <c r="K40" i="56"/>
  <c r="D30" i="82" s="1"/>
  <c r="B14" i="82"/>
  <c r="O17" i="56"/>
  <c r="O13" i="56"/>
  <c r="V7" i="56"/>
  <c r="W7" i="56" s="1"/>
  <c r="O14" i="56"/>
  <c r="M19" i="56"/>
  <c r="F14" i="82" s="1"/>
  <c r="O15" i="56"/>
  <c r="O16" i="56"/>
  <c r="B8" i="82"/>
  <c r="O12" i="56"/>
  <c r="O40" i="56" l="1"/>
  <c r="J9" i="56"/>
  <c r="O8" i="56"/>
  <c r="K9" i="56"/>
  <c r="D13" i="82"/>
  <c r="E13" i="82"/>
  <c r="N8" i="56"/>
  <c r="N18" i="56" s="1"/>
  <c r="L9" i="56"/>
  <c r="O7" i="56"/>
  <c r="O6" i="56"/>
  <c r="O5" i="56"/>
  <c r="O4" i="56"/>
  <c r="K19" i="56" l="1"/>
  <c r="D14" i="82" s="1"/>
  <c r="C13" i="82"/>
  <c r="O18" i="56"/>
  <c r="O9" i="56"/>
  <c r="C2" i="56" s="1"/>
  <c r="B42" i="79" s="1"/>
  <c r="L19" i="56"/>
  <c r="E14" i="82" s="1"/>
  <c r="N9" i="56"/>
  <c r="N19" i="56" s="1"/>
  <c r="J19" i="56"/>
  <c r="O19" i="56" l="1"/>
  <c r="C14" i="82"/>
  <c r="B7" i="82"/>
</calcChain>
</file>

<file path=xl/sharedStrings.xml><?xml version="1.0" encoding="utf-8"?>
<sst xmlns="http://schemas.openxmlformats.org/spreadsheetml/2006/main" count="665" uniqueCount="650">
  <si>
    <t xml:space="preserve">Region </t>
  </si>
  <si>
    <t>SOA</t>
  </si>
  <si>
    <t xml:space="preserve">SOAP </t>
  </si>
  <si>
    <t xml:space="preserve">SOEA </t>
  </si>
  <si>
    <t xml:space="preserve">SOEE </t>
  </si>
  <si>
    <t xml:space="preserve">SOLA </t>
  </si>
  <si>
    <t>SOMENA</t>
  </si>
  <si>
    <t xml:space="preserve">SONA </t>
  </si>
  <si>
    <t>Benin</t>
  </si>
  <si>
    <t>Botswana</t>
  </si>
  <si>
    <t>Burkina Faso</t>
  </si>
  <si>
    <t>Burundi</t>
  </si>
  <si>
    <t>Cape Verde</t>
  </si>
  <si>
    <t>Chad</t>
  </si>
  <si>
    <t>Congo Brazzaville</t>
  </si>
  <si>
    <t>Cote D'Ivoire</t>
  </si>
  <si>
    <t>Democratic Republic of the Congo</t>
  </si>
  <si>
    <t>Equatorial Guinea</t>
  </si>
  <si>
    <t>Eswatini</t>
  </si>
  <si>
    <t>Ethiopia</t>
  </si>
  <si>
    <t>Ghana</t>
  </si>
  <si>
    <t>Guinea</t>
  </si>
  <si>
    <t>Guinea Bissau</t>
  </si>
  <si>
    <t>Kenya</t>
  </si>
  <si>
    <t>Lesotho</t>
  </si>
  <si>
    <t>Liberia</t>
  </si>
  <si>
    <t>Madagascar</t>
  </si>
  <si>
    <t>Malawi</t>
  </si>
  <si>
    <t>Mali</t>
  </si>
  <si>
    <t>Mauritius</t>
  </si>
  <si>
    <t>Mozambique</t>
  </si>
  <si>
    <t>Namibia</t>
  </si>
  <si>
    <t>Niger</t>
  </si>
  <si>
    <t>Nigeria</t>
  </si>
  <si>
    <t>Rwanda</t>
  </si>
  <si>
    <t>Senegal</t>
  </si>
  <si>
    <t>Seychelles</t>
  </si>
  <si>
    <t>Somalia</t>
  </si>
  <si>
    <t>South Africa</t>
  </si>
  <si>
    <t>South Sudan</t>
  </si>
  <si>
    <t>Tanzania</t>
  </si>
  <si>
    <t>The Gambia</t>
  </si>
  <si>
    <t>Togo</t>
  </si>
  <si>
    <t>Uganda</t>
  </si>
  <si>
    <t>Zambia</t>
  </si>
  <si>
    <t>Zimbabwe</t>
  </si>
  <si>
    <t>Afghanistan</t>
  </si>
  <si>
    <t>American Samoa</t>
  </si>
  <si>
    <t>Australia</t>
  </si>
  <si>
    <t>Bangladesh</t>
  </si>
  <si>
    <t>Bharat</t>
  </si>
  <si>
    <t>Bhutan</t>
  </si>
  <si>
    <t>Brunei Darussalam</t>
  </si>
  <si>
    <t>Cambodia</t>
  </si>
  <si>
    <t>Fiji</t>
  </si>
  <si>
    <t>Guam</t>
  </si>
  <si>
    <t>Indonesia</t>
  </si>
  <si>
    <t>Kiribati</t>
  </si>
  <si>
    <t>Laos</t>
  </si>
  <si>
    <t>Malaysia</t>
  </si>
  <si>
    <t>Maldives</t>
  </si>
  <si>
    <t>Marshall Islands</t>
  </si>
  <si>
    <t>Micronesia</t>
  </si>
  <si>
    <t>Myanmar</t>
  </si>
  <si>
    <t>Nauru</t>
  </si>
  <si>
    <t>Nepa</t>
  </si>
  <si>
    <t>Nepal</t>
  </si>
  <si>
    <t>New Zealand</t>
  </si>
  <si>
    <t>Nippon (Japan)</t>
  </si>
  <si>
    <t>Pakistan</t>
  </si>
  <si>
    <t>Palau</t>
  </si>
  <si>
    <t>Papua New Guinea</t>
  </si>
  <si>
    <t>Philippines</t>
  </si>
  <si>
    <t>Samoa</t>
  </si>
  <si>
    <t>Serendib (Sri Lanka)</t>
  </si>
  <si>
    <t>Singapore</t>
  </si>
  <si>
    <t>Solomon Islands</t>
  </si>
  <si>
    <t>Thailand</t>
  </si>
  <si>
    <t>Timor-Leste</t>
  </si>
  <si>
    <t>Tonga</t>
  </si>
  <si>
    <t>Vanuatu</t>
  </si>
  <si>
    <t>Vietnam</t>
  </si>
  <si>
    <t>China</t>
  </si>
  <si>
    <t>Chinese Taipei</t>
  </si>
  <si>
    <t>Hong Kong</t>
  </si>
  <si>
    <t>Korea</t>
  </si>
  <si>
    <t>Macau</t>
  </si>
  <si>
    <t>Mongolia</t>
  </si>
  <si>
    <t>Albania</t>
  </si>
  <si>
    <t>Andorra</t>
  </si>
  <si>
    <t>Armenia</t>
  </si>
  <si>
    <t>Austria</t>
  </si>
  <si>
    <t>Azerbaijan</t>
  </si>
  <si>
    <t>Belarus</t>
  </si>
  <si>
    <t>Belgium</t>
  </si>
  <si>
    <t>Bosnia &amp; Herzegovina</t>
  </si>
  <si>
    <t>Bulgaria</t>
  </si>
  <si>
    <t>Croatia</t>
  </si>
  <si>
    <t>Cyprus</t>
  </si>
  <si>
    <t>Czech Republic</t>
  </si>
  <si>
    <t>Denmark</t>
  </si>
  <si>
    <t>Estonia</t>
  </si>
  <si>
    <t>Faroe Islands</t>
  </si>
  <si>
    <t>Finland</t>
  </si>
  <si>
    <t>France</t>
  </si>
  <si>
    <t>Georgia Republic</t>
  </si>
  <si>
    <t>Germany</t>
  </si>
  <si>
    <t>Gibraltar</t>
  </si>
  <si>
    <t>Great Britain</t>
  </si>
  <si>
    <t>Hellas (Greece)</t>
  </si>
  <si>
    <t>Hungary</t>
  </si>
  <si>
    <t>Iceland</t>
  </si>
  <si>
    <t>Ireland</t>
  </si>
  <si>
    <t>Isle of Man</t>
  </si>
  <si>
    <t>Israel</t>
  </si>
  <si>
    <t>Italy</t>
  </si>
  <si>
    <t>Kazakhstan</t>
  </si>
  <si>
    <t>Kosovo</t>
  </si>
  <si>
    <t>Kyrgyz Republic</t>
  </si>
  <si>
    <t>Latvia</t>
  </si>
  <si>
    <t>Liechtenstein</t>
  </si>
  <si>
    <t>Lithuania</t>
  </si>
  <si>
    <t>Luxembourg</t>
  </si>
  <si>
    <t>Malta</t>
  </si>
  <si>
    <t>Moldova</t>
  </si>
  <si>
    <t>Monaco</t>
  </si>
  <si>
    <t>Montenegro</t>
  </si>
  <si>
    <t>Netherlands</t>
  </si>
  <si>
    <t>North Macedonia</t>
  </si>
  <si>
    <t>Norway</t>
  </si>
  <si>
    <t>Poland</t>
  </si>
  <si>
    <t>Portugal</t>
  </si>
  <si>
    <t>Romania</t>
  </si>
  <si>
    <t>Russia</t>
  </si>
  <si>
    <t>San Marino</t>
  </si>
  <si>
    <t>Serbia</t>
  </si>
  <si>
    <t>Slovakia</t>
  </si>
  <si>
    <t>Slovenia</t>
  </si>
  <si>
    <t>Spain</t>
  </si>
  <si>
    <t>Sweden</t>
  </si>
  <si>
    <t>Switzerland</t>
  </si>
  <si>
    <t>Tajikistan</t>
  </si>
  <si>
    <t>Turkey</t>
  </si>
  <si>
    <t>Turkmenistan</t>
  </si>
  <si>
    <t>Ukraine</t>
  </si>
  <si>
    <t>Uzbekistan</t>
  </si>
  <si>
    <t>Argentina</t>
  </si>
  <si>
    <t>Bolivia</t>
  </si>
  <si>
    <t>Brazil</t>
  </si>
  <si>
    <t>Chile</t>
  </si>
  <si>
    <t>Colombia</t>
  </si>
  <si>
    <t>Costa Rica</t>
  </si>
  <si>
    <t>Cuba</t>
  </si>
  <si>
    <t>Dominican Republic</t>
  </si>
  <si>
    <t>Ecuador</t>
  </si>
  <si>
    <t>El Salvador</t>
  </si>
  <si>
    <t>Guatemala</t>
  </si>
  <si>
    <t>Honduras</t>
  </si>
  <si>
    <t>Mexico</t>
  </si>
  <si>
    <t>Nicaragua</t>
  </si>
  <si>
    <t>Panama</t>
  </si>
  <si>
    <t>Paraguay</t>
  </si>
  <si>
    <t>Peru</t>
  </si>
  <si>
    <t>Puerto Rico</t>
  </si>
  <si>
    <t>Uruguay</t>
  </si>
  <si>
    <t>Venezuela</t>
  </si>
  <si>
    <t>Algeria</t>
  </si>
  <si>
    <t>Bahrain</t>
  </si>
  <si>
    <t>Comoros</t>
  </si>
  <si>
    <t>Djibouti</t>
  </si>
  <si>
    <t>Egypt</t>
  </si>
  <si>
    <t>Iran</t>
  </si>
  <si>
    <t>Iraq</t>
  </si>
  <si>
    <t>Jordan</t>
  </si>
  <si>
    <t>Kuwait</t>
  </si>
  <si>
    <t>Lebanon</t>
  </si>
  <si>
    <t>Libya</t>
  </si>
  <si>
    <t>Mauritania</t>
  </si>
  <si>
    <t>Morocco</t>
  </si>
  <si>
    <t>Oman</t>
  </si>
  <si>
    <t>Palestine</t>
  </si>
  <si>
    <t>Qatar</t>
  </si>
  <si>
    <t>Saudi Arabia</t>
  </si>
  <si>
    <t>Sudan</t>
  </si>
  <si>
    <t>Syria</t>
  </si>
  <si>
    <t>Tunisia</t>
  </si>
  <si>
    <t>United Arab Emirates</t>
  </si>
  <si>
    <t>Yemen</t>
  </si>
  <si>
    <t>Antigua and Barbuda</t>
  </si>
  <si>
    <t>Aruba</t>
  </si>
  <si>
    <t>Bahamas</t>
  </si>
  <si>
    <t>Barbados</t>
  </si>
  <si>
    <t>Belize</t>
  </si>
  <si>
    <t>Bermuda</t>
  </si>
  <si>
    <t>Bonaire</t>
  </si>
  <si>
    <t>Canada</t>
  </si>
  <si>
    <t>Cayman Island</t>
  </si>
  <si>
    <t>Curacao</t>
  </si>
  <si>
    <t>Dominica</t>
  </si>
  <si>
    <t>Guadeloupe</t>
  </si>
  <si>
    <t>Guyana</t>
  </si>
  <si>
    <t>Haiti</t>
  </si>
  <si>
    <t>Jamaica</t>
  </si>
  <si>
    <t>St. Kitts &amp; Nevis</t>
  </si>
  <si>
    <t>St. Lucia</t>
  </si>
  <si>
    <t>St. Maarten</t>
  </si>
  <si>
    <t>St. Vincent and The Grenadines</t>
  </si>
  <si>
    <t>Suriname</t>
  </si>
  <si>
    <t>Trinidad and Tobago</t>
  </si>
  <si>
    <t>US Virgin Islands</t>
  </si>
  <si>
    <t>Alabama</t>
  </si>
  <si>
    <t>Alaska</t>
  </si>
  <si>
    <t>Arizona</t>
  </si>
  <si>
    <t>Arkansas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</si>
  <si>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</si>
  <si>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</si>
  <si>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</si>
  <si>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</si>
  <si>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</si>
  <si>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</si>
  <si>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</si>
  <si>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</si>
  <si>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</si>
  <si>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</si>
  <si>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</si>
  <si>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</si>
  <si>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</si>
  <si>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</si>
  <si>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</si>
  <si>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</si>
  <si>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</si>
  <si>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</si>
  <si>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</si>
  <si>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</si>
  <si>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</si>
  <si>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</si>
  <si>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</si>
  <si>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</si>
  <si>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</si>
  <si>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</si>
  <si>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</si>
  <si>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</si>
  <si>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</si>
  <si>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</si>
  <si>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</si>
  <si>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</si>
  <si>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</si>
  <si>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</si>
  <si>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</si>
  <si>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</si>
  <si>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Southern California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</si>
  <si>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</si>
  <si>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</si>
  <si>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</si>
  <si>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</si>
  <si>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</si>
  <si>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</si>
  <si>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</si>
  <si>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</si>
  <si>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</si>
  <si>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Northern California</t>
  </si>
  <si>
    <t xml:space="preserve">Nevada </t>
  </si>
  <si>
    <t>Total</t>
  </si>
  <si>
    <t>↑</t>
  </si>
  <si>
    <t xml:space="preserve">Total </t>
  </si>
  <si>
    <t xml:space="preserve">Total standards </t>
  </si>
  <si>
    <t xml:space="preserve">Count of current stages by PQS area </t>
  </si>
  <si>
    <t xml:space="preserve">% of current stages by PQS area </t>
  </si>
  <si>
    <t xml:space="preserve">Number of standards </t>
  </si>
  <si>
    <t>%</t>
  </si>
  <si>
    <t xml:space="preserve">Count of target stages by PQS area </t>
  </si>
  <si>
    <t xml:space="preserve">% of target stages by PQS area </t>
  </si>
  <si>
    <t>Programas</t>
  </si>
  <si>
    <t>Etapa 3 or 3+</t>
  </si>
  <si>
    <t>E3.5-E3.7 Comunicações e marketing local</t>
  </si>
  <si>
    <t>Capacidade local</t>
  </si>
  <si>
    <t>O programa garante que os programas locais de Olimpíadas Especiais (Clubes) recebam capacitação e materiais básicos para participar de atividades de relações públicas na sua comunidade.</t>
  </si>
  <si>
    <t>O programa possui uma estratégia deliberada para permitir e apoiar os programas locais de Olimpíadas Especiais (Clubes) para conscientizar na sua comunidade.</t>
  </si>
  <si>
    <t>O programa utiliza parcerias com doadores ou veículos de comunicação para ajudar os programas locais de Olimpíadas Especiais (Clubes) a conscientizar em sua comunidade.</t>
  </si>
  <si>
    <t>E4.5 Melhoras de qualidade</t>
  </si>
  <si>
    <t>Gestão de eventos</t>
  </si>
  <si>
    <t>As atividades competitivas e não desportivas são geridas por voluntários formados com papéis claros. O programa implementa um processo de inscrição e de capacitação de voluntários do dia do evento.</t>
  </si>
  <si>
    <t>A inscrição, a capacitação e os trabalhos de voluntários do evento são feitos com antecedência. As famílias, meios de comunicação e convidados de honra são registrados para participar no evento através de um sistema de cadastro. O programa efetua uma avaliação básica pós-evento.</t>
  </si>
  <si>
    <t>Os eventos são coordenados por equipes experientes que capacitam os novos voluntários em papeis chave, buscam retroalimentação e melhoram continuamente a forma em que se realizam. Os voluntários participam, e apoiam o evento através de meios digitais. A avaliação do evento é concluída por grupos constituintes.</t>
  </si>
  <si>
    <t>E4.6 Avaliação e uso de dados</t>
  </si>
  <si>
    <t>Comunicação de dados</t>
  </si>
  <si>
    <t>O programa reporta dados consistentes e precisos de forma oportuna (por exemplo, Censo, Enquete de Políticas, Registro de Jogos Mundiais, relatórios de subsídios).</t>
  </si>
  <si>
    <t>O programa é proativo na apresentação periódica de dados e relatórios sobre subvenções. O programa acompanha os dados submetidos e utiliza-os para informar o seu planejamento anual.</t>
  </si>
  <si>
    <t>O programa acompanha e avalia os dados para conduzir decisões estratégicas. O programa monitora os seus planos operacionais e estratégicos.</t>
  </si>
  <si>
    <t>E4.7 Ferramentas e práticas</t>
  </si>
  <si>
    <t>Contas financeiras</t>
  </si>
  <si>
    <t>O programa atribuiu a responsabilidade pela gestão centralizada e pelo banco de fundos em nome do programa. As demonstrações financeiras anuais são mantidas (de preferência auditadas).</t>
  </si>
  <si>
    <t>As projeções mensais e anuais dos fluxos de caixa são mantidas e atualizadas periodicamente. As políticas e procedimentos financeiros são examinados e atualizados anualmente.</t>
  </si>
  <si>
    <t>O programa gere as contas financeiras mensalmente (receitas e despesas).</t>
  </si>
  <si>
    <t>Planejamento</t>
  </si>
  <si>
    <t>O programa desenvolve e implementa um plano operacional anual com objetivos, ações, métricas, cronogramas, alinhados com o plano estratégico de SOI.</t>
  </si>
  <si>
    <t>O programa desenvolve e implementa um plano plurianual (ou seja, estratégico) com metas, ações, métricas, cronogramas, alinhados com o plano estratégico de SOI.</t>
  </si>
  <si>
    <t>O programa realiza uma revisão contínua de seu plano anual e uma revisão de fim de ano de seu plano estratégico e faz ajustes, de acordo com as lições aprendidas.</t>
  </si>
  <si>
    <t>Orçamento</t>
  </si>
  <si>
    <t>O programa opera dentro do orçamento aprovado pela Diretoria que está alinhado com as metas do plano anual.</t>
  </si>
  <si>
    <t>O programa conta com reservas financeiras operacionais para três meses e implementa um plano de sustentabilidade financeira de longo prazo.</t>
  </si>
  <si>
    <t>O programa tem seis meses de reservas financeiras operacionais.</t>
  </si>
  <si>
    <t>Gestão de risco</t>
  </si>
  <si>
    <t>O programa realiza uma avaliação básica de riscos e implementa um plano para abordá-los, incluindo as verificações do local antes dos eventos.
O programa oferece capacitação básica em gestão de riscos ao staff e aos voluntários chave.</t>
  </si>
  <si>
    <t>O programa efetua uma avaliação formal dos riscos, incluindo questões como a proteção e gestão médica em eventos. O programa tem um plano escrito de gestão de risco/crise. O programa assegura a cobertura básica de seguro necessária.</t>
  </si>
  <si>
    <t>O programa desenvolve e implementa políticas e procedimentos de gestão de risco. O programa faz parcerias com a polícia, bombeiros e serviços de segurança para apoiar a gestão de riscos nos eventos. A capacitação em gestão de riscos (por exemplo, ensaio de eventos, exercício de mesa) é conduzida com todo o pessoal do local e os líderes do evento.</t>
  </si>
  <si>
    <t>E4.8 Colaboração interna</t>
  </si>
  <si>
    <t>Comunicação interna</t>
  </si>
  <si>
    <t>O programa mantém uma comunicação regular com as partes interessadas chave (por exemplo, atletas, staff, voluntários chave) em todos os níveis e se comunica regularmente com a Região de Olimpíadas Especiais.</t>
  </si>
  <si>
    <t>O programa tem um canal formal de comunicação bidirecional com as partes interessadas internas (por exemplo, redes sociais, grupo de chat etc.). O programa envolve-se com outros líderes na Região das Olimpíadas Especiais para partilhar as melhores práticas e aprender com os outros.</t>
  </si>
  <si>
    <t>O programa tem uma plataforma que permite às partes interessadas internas, em particular o staff e os voluntários, trabalharem em projetos de forma conjunta.</t>
  </si>
  <si>
    <t>Prioridade</t>
  </si>
  <si>
    <t>Ресурсы PQS</t>
  </si>
  <si>
    <t>Ссылка на страницу Resources.org</t>
  </si>
  <si>
    <t>Часто задаваемые вопросы о PQS</t>
  </si>
  <si>
    <t>Ссылка на часто задаваемые вопросы o PQS</t>
  </si>
  <si>
    <t>Инструкции:</t>
  </si>
  <si>
    <t>Посмотрите пошаговое обучающее видео</t>
  </si>
  <si>
    <t>Регион</t>
  </si>
  <si>
    <t>Выберите из раскрывающегося списка</t>
  </si>
  <si>
    <t>Программа</t>
  </si>
  <si>
    <t>Представители Программы</t>
  </si>
  <si>
    <t>Перечислите имена и роли ВСЕХ представителей Программы, принимавших участие в самооценке.</t>
  </si>
  <si>
    <t>Дата</t>
  </si>
  <si>
    <t>Укажите дату завершения или последнего обновления самооценки.</t>
  </si>
  <si>
    <t>Оглавление</t>
  </si>
  <si>
    <t>C1 - Развитие местной программной деятельности</t>
  </si>
  <si>
    <t>Нажмите, чтобы получить доступ к каждой вкладке</t>
  </si>
  <si>
    <t>C2 – Расширение Bозможностей Атлетов</t>
  </si>
  <si>
    <t>C3 - Расширение Инклюзивныx Практик</t>
  </si>
  <si>
    <t>CP1 - Цифровизация Движения</t>
  </si>
  <si>
    <t>CP2 - Увеличение Дохода</t>
  </si>
  <si>
    <t>CP3 - Построение Бренда</t>
  </si>
  <si>
    <t>CP4 - Стремление к Совершенству</t>
  </si>
  <si>
    <t>Cводка</t>
  </si>
  <si>
    <t>Сводный отчет</t>
  </si>
  <si>
    <t xml:space="preserve">Посмотреть обучающее видео </t>
  </si>
  <si>
    <r>
      <t>После завершения самооценки для создания итогового PDF-файла перейдите в «</t>
    </r>
    <r>
      <rPr>
        <b/>
        <sz val="12"/>
        <rFont val="Ubuntu Light"/>
        <family val="2"/>
      </rPr>
      <t>Файл</t>
    </r>
    <r>
      <rPr>
        <sz val="12"/>
        <rFont val="Ubuntu Light"/>
        <family val="2"/>
      </rPr>
      <t>» =&gt; «</t>
    </r>
    <r>
      <rPr>
        <b/>
        <sz val="12"/>
        <rFont val="Ubuntu Light"/>
        <family val="2"/>
      </rPr>
      <t>Печать</t>
    </r>
    <r>
      <rPr>
        <sz val="12"/>
        <rFont val="Ubuntu Light"/>
        <family val="2"/>
      </rPr>
      <t>» =&gt; выберите «</t>
    </r>
    <r>
      <rPr>
        <b/>
        <sz val="12"/>
        <rFont val="Ubuntu Light"/>
        <family val="2"/>
      </rPr>
      <t>Adobe PDF</t>
    </r>
    <r>
      <rPr>
        <sz val="12"/>
        <rFont val="Ubuntu Light"/>
        <family val="2"/>
      </rPr>
      <t>» из списка принтеров =&gt; выберите «</t>
    </r>
    <r>
      <rPr>
        <b/>
        <sz val="12"/>
        <rFont val="Ubuntu Light"/>
        <family val="2"/>
      </rPr>
      <t>Печать всей книги</t>
    </r>
    <r>
      <rPr>
        <sz val="12"/>
        <rFont val="Ubuntu Light"/>
        <family val="2"/>
      </rPr>
      <t>» в настройках =&gt; нажмите «</t>
    </r>
    <r>
      <rPr>
        <b/>
        <sz val="12"/>
        <rFont val="Ubuntu Light"/>
        <family val="2"/>
      </rPr>
      <t>Печать</t>
    </r>
    <r>
      <rPr>
        <sz val="12"/>
        <rFont val="Ubuntu Light"/>
        <family val="2"/>
      </rPr>
      <t>».</t>
    </r>
  </si>
  <si>
    <t>Самооценка</t>
  </si>
  <si>
    <t>Прогресс завершения</t>
  </si>
  <si>
    <t>Ссылка на стратегический план</t>
  </si>
  <si>
    <t>Раздел PQS</t>
  </si>
  <si>
    <t>Целевая стадия</t>
  </si>
  <si>
    <t>Высокий приоритет</t>
  </si>
  <si>
    <r>
      <t>Комментарии</t>
    </r>
    <r>
      <rPr>
        <i/>
        <sz val="11"/>
        <rFont val="Ubuntu Light"/>
        <family val="2"/>
      </rPr>
      <t xml:space="preserve">
Поделитесь комментариями о вашем текущем этапе, целевом этапе и ДЕЙСТВИЯХ ДЛЯ ДВИЖЕНИЯ к целевому этапу</t>
    </r>
  </si>
  <si>
    <r>
      <t xml:space="preserve">Отчет о проделанной работе
</t>
    </r>
    <r>
      <rPr>
        <i/>
        <sz val="11"/>
        <rFont val="Ubuntu Light"/>
        <family val="2"/>
      </rPr>
      <t>Выберите статус выполнения из раскрывающегося списка</t>
    </r>
  </si>
  <si>
    <t>Комментарии к отчету о проделанной работе</t>
  </si>
  <si>
    <t>С1.1 Местная программная деятельность, структурирование и работа с населением</t>
  </si>
  <si>
    <t>Местная инфраструктура</t>
  </si>
  <si>
    <t>Специальная Олимпиада на местном уровне (например, сельский округ, административный район) организует команду волонтеров (3+) с определенными ролями. (например, коммуникация, материально-техническое обеспечение, информационно-пропагандистская деятельность).</t>
  </si>
  <si>
    <t>Ответвление местного уровня Специальной Олимпиады создается как "Клуб" (иногда называемый "Подпрограммой" или "отделением"), который управляется комитетом с определенными ролями.</t>
  </si>
  <si>
    <t>Местные "Клубы" предлагают занятия спортом, поддержание здоровья, привлечение юных спортсменов и спортсменов-лидеров, а также мероприятия по вовлечению в школьную жизнь. "Клубы" собирают средства на местном уровне и обеспечивают их освещение в местных средствах массовой информации.</t>
  </si>
  <si>
    <t>Набор и удержание спортсменов и партнеров</t>
  </si>
  <si>
    <t>Программа ежегодно набирает новых спортсменов и партнеров из различных областей и уголков и на ежегодной основе оценивает их удержание в программе.</t>
  </si>
  <si>
    <t>Программа успешно сохраняет 90% спортсменов и партнеров "Юнифайд (объединенного) спорта". Программа активно набирает спортсменов и партнеров в районах с низким уровнем населения (например, в отдаленных районах). Базовый план по удержанию спортсменов применяется и 75% спортсменов остаются в спорте ежегодно.</t>
  </si>
  <si>
    <t>Программа успешно сохраняет 90% спортсменов и партнеров в "Юнифайд (объединенном) спорте".</t>
  </si>
  <si>
    <t>Набор и удержание тренеров</t>
  </si>
  <si>
    <t>Программа активно набирает новых тренеров и ежегодно отслеживает их удержание.</t>
  </si>
  <si>
    <t>Программа ориентирована на сертифицированных тренеров через партнеров по спорту и спортивное сообщество (клубы, федерации, учителя физкультуры) и удерживает 75% тренеров ежегодно.</t>
  </si>
  <si>
    <t>Программа ежегодно удерживает 90% сертифицированных тренеров.</t>
  </si>
  <si>
    <t>Спортсмены и объединенное лидерство</t>
  </si>
  <si>
    <t>Атлеты-лидеры играют значимую роль на местном уровне (например, капитан команды, отвечающий за установку оборудования на тренировке).</t>
  </si>
  <si>
    <t>Местный "Клуб" Специальной Олимпиады включает в себя атлетов-лидеров и корректирует свою практику для того, чтобы обеспечить равноправное участие и вклад в принятие решений и осуществление деятельности.</t>
  </si>
  <si>
    <t>Функции комитета и деятельность местного "клуба" реализуются атлетом(ами)-лидером(ами) (например, расписание тренировок, коммуникация, сбор средств и т.д.).</t>
  </si>
  <si>
    <t>С1.2 Обучение тренеров</t>
  </si>
  <si>
    <t>Система развития тренеров</t>
  </si>
  <si>
    <t>Программа гарантирует, что тренеры пройдут базовую сертифицированную подготовку через СОИ или эквивалентных поставщиков услуг по подготовке тренеров, придерживаясь  всех этапов Модели Развития Спортсменов (МРС).</t>
  </si>
  <si>
    <t>Программа гарантирует, что тренеры заполнят некоторые компоненты Глобальной системы развития тренеров Специальной Олимпиады. Программа обеспечивает или облегчает сертифицированное обучение тренеров по специфическим спортивным дисциплинам, а также возможность получения более высокой сертификации (включая программу обучения в области двигательной активности). 70% тренеров имеют утвержденный сертификат.</t>
  </si>
  <si>
    <t>Программа имеет полностью разработанную систему тренерского образования, согласованную с Национальной структурой тренерского образования или Глобальной системой тренерского образования Специальной Олимпиады. 90% тренеров имеют утвержденную сертификацию тренера.</t>
  </si>
  <si>
    <t>С1.3 Периодичность и качество спорта</t>
  </si>
  <si>
    <t>Соотношение тренер-спортсмен</t>
  </si>
  <si>
    <t>В среднем соотношение сертифицированных тренеров к спортсменам составляет менее 1:20.</t>
  </si>
  <si>
    <t>В среднем соотношение сертифицированных тренеров к спортсменам составляет менее 1:16.</t>
  </si>
  <si>
    <t>В среднем соотношение сертифицированных тренеров к спортсменам составляет менее 1:12.</t>
  </si>
  <si>
    <t>Объединенный спорт</t>
  </si>
  <si>
    <t>Программа предлагает 1 модель Объединенного Спорта (восстановительная, развитие игроков или соревновательная) по крайней мере в 1 виде спорта в сообществе, школе, или университете. 5% всех спортсменов участвуют в программе Объединенного Спорта.</t>
  </si>
  <si>
    <t>Программа предлагает 2 модели Объединенного Спорта, по крайней мере в 2 видах спорта и 2 направлениях (сообщество, школа, университет). 10% атлетов участвуют в программе Объединенного Спорта.</t>
  </si>
  <si>
    <t>Программа предлагает все 3 модели Объединенного Спорта как минимум в 3 видах спорта во всех 3 направлениях. 15% атлетов участвуют в программе Объединенного Спорта.</t>
  </si>
  <si>
    <t>Модели Развития Спортсменов (МРС)</t>
  </si>
  <si>
    <t>Программа вовлекает спортсменов в 1 из этапов Модели развития спортсмена (МРС) (фундаментальный, обучающий тренировкам, тренировочный к соревнованиям, восстановительный).</t>
  </si>
  <si>
    <t>Программа вовлекает спортсменов и партнеров из Объединенного спорта как мин.в 2 этапах реализации МРС</t>
  </si>
  <si>
    <t>Программа внедрила 3-4 уровня развития МРС в комплексную модель развития спортсмена.</t>
  </si>
  <si>
    <t>Периодичность участия</t>
  </si>
  <si>
    <t>Все атлеты/партнеры в объединенном спорте проводят как минимум одну еженедельную спортивную тренировку с тренером во время спортивного сезона (*сессия = 60 минут при умеренной или сильной интенсивности).</t>
  </si>
  <si>
    <t>50% спортсменов/партнеров в объединенном спорте имеют мин.1 еженедельную спортивную тренировку с тренером + другую тренировку или фитнес-сессию под руководством или по предписанию сертифицированного тренера/инструктора по фитнесу в течение спортивного сезона (120 минут в неделю).</t>
  </si>
  <si>
    <t>75% спортсменов/ партнеров в объединенном спорте имеют min.1 еженедельную спортивную тренировку с тренером + другую тренировку или фитнес-сессию под руководством или по предписанию сертифицированного тренера/инструктора по фитнесу в течение спортивного сезона (120 минут в неделю).</t>
  </si>
  <si>
    <t>Оборудование и сооружения</t>
  </si>
  <si>
    <t>Спорт проводится с использованием базовых 
Спортивные объектов, оборудование и экипировки с соблюдением правил безопасности.</t>
  </si>
  <si>
    <t>Спорт проводится с использованием одобренных спортивных сооружений, оборудование и экипировки, аналогичной основным видам спорта.</t>
  </si>
  <si>
    <t>Спорт проводится на спортивных сооружениях, с использованием оборудование и экипировки национального/международного стандарта.</t>
  </si>
  <si>
    <t>Периодичность соревнований</t>
  </si>
  <si>
    <t>Спортсмены/партнеры в объединенном спорте имеют возможность участвовать по крайней мере в 1 соревновании в год в каждом виде спорта, предлагаемом Программой. Как минимум 1 предлагаемое соревнование является виртуальным.</t>
  </si>
  <si>
    <t>Спортсмены/партнеры в объединенном спорте имеют возможность участвовать по крайней мере в 3 соревнованиях в году в каждом виде спорта, предлагаемом Программой. Как минимум 2 предлагаемых соревнования является виртуальными.</t>
  </si>
  <si>
    <t>Спортсмены/ партнеры имеют возможность участвовать в соревнованиях лиги в течение всего года. Программа
проводит не менее 3 виртуальных соревнований.</t>
  </si>
  <si>
    <t>Качество соревнований</t>
  </si>
  <si>
    <t>Менеджер соревнований следит за тем, чтобы каждое соревнование проводилось в соответствии со Спортивными Правилами Специальной Олимпиады. Расписание соревнований предоставляется заранее.</t>
  </si>
  <si>
    <t>Все главные технические специалисты отвечают минимальным требованиям сертификации для спортивного руководства в соответствии с уровнем соревнований.</t>
  </si>
  <si>
    <t>Для всех мероприятий, в том числе и на местном уровне, имеются технические делегаты и судьи по видам спорта.</t>
  </si>
  <si>
    <t>Молодые Атлеты</t>
  </si>
  <si>
    <t>Программа предлагает множество возможностей для участия в программе Молодые атлеты (в возрасте от 2 до 7 лет) в течение всего года.</t>
  </si>
  <si>
    <t>Программа предлагает две из трех моделей программы Молодые атлеты (школа, сообщество или дом) и регистрирует всех Молодых атлетов в системе регистрации, в базе данных "Connect" или в местной базе данных.</t>
  </si>
  <si>
    <t>Программа предлагает устойчивые, разнообразные мероприятия для молодых атлетов, которые длятся не менее 8 недель, а также переход детей в другие программы Cпециальной Олимпиады, предоставляя спортивные возможности после участия в программе «Молодые ателты».</t>
  </si>
  <si>
    <t>С1.4 Местное партнерство</t>
  </si>
  <si>
    <t>Спортивное партнерство</t>
  </si>
  <si>
    <t>Программа строит отношения со спортивными руководящими органами или другими связанными со спортом организациями, которые могут поддержать высококачественные спортивные тренировки и возможности для проведения соревнований.</t>
  </si>
  <si>
    <t>Программа имеет партнерские отношения со спортивными руководящими органами/ признанными спортивными организациями по крайней мере в 50% предлагаемых видов спорта, в том числе доступ к тренерскому образованию.</t>
  </si>
  <si>
    <t>Программа имеет официальное партнерство со спортивными руководящими органами/ признанной спортивной организацией по всем 100% предлагаемых видов спорта.</t>
  </si>
  <si>
    <t>С1.5 Интегрированность программы здоровья и благополучия</t>
  </si>
  <si>
    <t>Периодичность физической подготовки</t>
  </si>
  <si>
    <t>Программа информирует о важности здоровья и хорошей физической формы для всех спортсменов, партнеров Объединенного спорта, тренеров, семей посредством оздоровительных занятий, ориентаций и через онлайн платформы.</t>
  </si>
  <si>
    <t>Программа предлагает не менее 6 недель непрерывной программы по здоровью и физической форме, вне мероприятий программы "Здоровые атлеты", в которых ежегодно принимают участие не менее 10% спортсменов.</t>
  </si>
  <si>
    <t>Программа предлагает круглогодичные оздоровительные и фитнес-программы для спортсменов за рамками программы "Здоровые атлеты" с участием партнеров объединенного спорта, тренеров и семей с не менее чем 20% спортсменов, заканчивающих программу каждый год.</t>
  </si>
  <si>
    <t>Качество подготовки</t>
  </si>
  <si>
    <t>Спортивные тренировки включают в себя общую разминку, заминку и элементы фитнеса (например, улучшение физиологического состояния, обучение правильному питанию), предписанные тренером в расчете на его/ее знания.</t>
  </si>
  <si>
    <t>Спортивные тренировки включают в себя разминку, заминку и элементы фитнеса, специфические для данного вида спорта, предписанные тренером или фитнес-тренером.</t>
  </si>
  <si>
    <t>Программа поощряет следить за физической формой спортсмена/партнера (например, ежедневные уровень активности, журнал тренировок, питание, элементы фитнес-подготовки).</t>
  </si>
  <si>
    <t>Здоровье и хорошее самочувствие</t>
  </si>
  <si>
    <t>Удобства и места проведения соревнований предлагают здоровую пищу и напитки.</t>
  </si>
  <si>
    <t>Станции тренировок предлагаются на всех крупных соревнованиях.</t>
  </si>
  <si>
    <t>Станции тренировок предлагаются на всех местных соревнованиях.</t>
  </si>
  <si>
    <t>Здоровые атлеты</t>
  </si>
  <si>
    <t>Программа непосредственно или через партнерство (например, с клиникой здравоохранения) предоставляет как минимум 1 мероприятие по обследованию здоровья и 1 виртуальное мероприятие в год (Форум здоровье семьи, виртуальное обследование "Здоровые атлеты", отслеживания физического состояния онлайн или через приложение). Система поставщиков услуг создана с целью предоставления последующего ухода после медицинского обследования.</t>
  </si>
  <si>
    <t>Программа непосредственно или через партнерство обеспечивает обследование по программе "Здоровые атлеты" или через виртуальные мероприятия как минимум по 3 дисциплинам и 2 виртуальных мероприятия в год (Форум здоровье семьи, отслеживание физического состояния онлайн или через приложение).</t>
  </si>
  <si>
    <t>Программа непосредственно или через партнерство обеспечивает обследование по программе "Здоровые атлеты" или через виртуальные мероприятия по всем дисциплинам и 3 виртуальных мероприятия в год (Форум здоровье семьи, отслеживание физического состояния онлайн или через приложение).</t>
  </si>
  <si>
    <t>СТАДИЯ 1</t>
  </si>
  <si>
    <t>СТАДИЯ 2</t>
  </si>
  <si>
    <t>СТАДИЯ 3</t>
  </si>
  <si>
    <t>Текущая стадия</t>
  </si>
  <si>
    <t>С2.1 Навыки и знания</t>
  </si>
  <si>
    <t>Медицинские работники</t>
  </si>
  <si>
    <t>Программа привлекает медицинских работников и студентов к обучению и реализации деятельности.</t>
  </si>
  <si>
    <t>Программа сотрудничает с одним университетом или профессиональной ассоциацией по набору медицинских работников и студентов для обучения и реализации деятельности.</t>
  </si>
  <si>
    <t>Программа сотрудничает с многочисленными университетами и/или профессиональными ассоциациями для найма сотрудников в области здравоохранения и студентов для обучения и реализации деятельности.</t>
  </si>
  <si>
    <t>Обучение лидерству атлетов</t>
  </si>
  <si>
    <t>Программа предоставляет два основных обучающих модуля "Лидерство спортсмена".</t>
  </si>
  <si>
    <t>Программа предоставляет 1 курс повышения квалификации для лидеров и ролевое обучение Специальной Олимпиады.</t>
  </si>
  <si>
    <t>Программа поддерживает партнерские отношения с внешними организациями для обеспечения специальной подготовки лидеров спортсменов (например, коммуникационная подготовка).</t>
  </si>
  <si>
    <t>С2.2 Объединенные школы</t>
  </si>
  <si>
    <t>Объединенные школы</t>
  </si>
  <si>
    <t>Программа выстраивает отношения с учебными заведениями (например, школами, университетами) по крайней мере в одном географическом районе с целью набора и привлечения молодежи с и без интеллектуальных нарушений в мероприятия Специальной Олимпиады.</t>
  </si>
  <si>
    <t>Программа поддерживает партнерские отношения с учебными заведениями для проведения инклюзивных спортивных и образовательных мероприятий (например, Объединенный спорт, саммит молодежного лидерства). Программа работает над переходом от объединенных школ к объединенным школам-чемпионов.</t>
  </si>
  <si>
    <t>Программа расширяет Объединенные Школы Чемпионов на все основные географические регионы страны или государства.</t>
  </si>
  <si>
    <t>С2.3 Внутренние рабочие места/роли спортсменов</t>
  </si>
  <si>
    <t>Структуры лидерства спортсменов</t>
  </si>
  <si>
    <t>В рамках Программы действует Совет по вкладу спортсменов, который активно участвует в работе руководителей Программы и принятии решений по Программе.</t>
  </si>
  <si>
    <t>У Программы есть Совет по вопросам лидерства спортсменов, который играет значимую роль в принятии решений по Программе, а также в реализации ее собственных проектов.</t>
  </si>
  <si>
    <t>Во всех комитетах, мероприятиях по планированию и реализации спортсмены полностью включены в качестве членов или руководителей комитетов.</t>
  </si>
  <si>
    <t>Роли атлетов-лидеров</t>
  </si>
  <si>
    <t>Спортсмены, прошедшие подготовку и выступающие в значимых руководящих ролях (например, пресс-секретарь, тренер, вестник здоровья).</t>
  </si>
  <si>
    <t>Спортсмены, занимающие роли стажеров или неоплачиваемые штатные должности, реализующие программы, ассистируются обученными атлетами-лидерами в программных областях, мероприятиях и деятельности.</t>
  </si>
  <si>
    <t>В рамках программы в качестве оплачиваемого персонала работает спортсмен. Обученные атлеты-лидеры готовят других атлетов-лидеров и обучают участников Программы.</t>
  </si>
  <si>
    <t xml:space="preserve">С2.4 </t>
  </si>
  <si>
    <t>Спортсмены и молодые лидеры в качестве спикеров</t>
  </si>
  <si>
    <t>Программа приглашает молодежь и спортсменов к участию в мероприятиях с внешней аудиторией (например, выступление с речью или в качестве спикера во время церемонии открытия местных Игр).</t>
  </si>
  <si>
    <t>Программа создает возможности для значимого и устойчивого взаимодействия между молодежью/спортсменами и внешней аудиторией (например, приглашение местного должностного лица в Школу чемпионов Объединенного Спорта и обед со студентами).</t>
  </si>
  <si>
    <t>Включение обучения спортсменов и молодежи</t>
  </si>
  <si>
    <t>Молодежное лидерство</t>
  </si>
  <si>
    <t>Программа активно набирает молодых людей для участия в Специальной Олимпиаде.</t>
  </si>
  <si>
    <t>Программа организует мероприятия по формированию у молодых людей инклюзивного мышления и поведения (например, молодежное лидерские саммиты, тренинги и т.д.).</t>
  </si>
  <si>
    <t>Все комитеты, любая деятельность по планированию и осуществлению мероприятий полностью вовлекает молодых лидеров в качестве членов или руководителей.</t>
  </si>
  <si>
    <t>С3.1 Изменение системы на высоком уровне</t>
  </si>
  <si>
    <r>
      <t xml:space="preserve">Отношения с правительством* </t>
    </r>
    <r>
      <rPr>
        <i/>
        <sz val="11"/>
        <rFont val="Ubuntu Light"/>
        <family val="2"/>
      </rPr>
      <t>(если Программа посчитает это целесообразным).</t>
    </r>
  </si>
  <si>
    <t>Программа анализирует структуру правительства и развивает контакты с государственными структурами. Соответствующие государственные чиновники посещают специальные олимпийские мероприятия и/или встречаются с представителями Специальной Олимпиады.</t>
  </si>
  <si>
    <t>Программа развивает прочные отношения с государственными структурами, которые готовы использовать свое влияние для продвижения работы Специальной Олимпиады и прав людей с ограниченными возможностями здоровья посредством политики или выделения ресурсов в поддержку миссии Специальной Олимпиады.</t>
  </si>
  <si>
    <t>Государственные чиновники активно привлекают организацию "Специальной Олимпиады" к разработке политики, связанной с интеграцией и инвалидностью.</t>
  </si>
  <si>
    <t>НПО и сервисные организации</t>
  </si>
  <si>
    <t>Программа имеет по крайней мере одно партнерство с неправительственной, межправительственной, квазиправительственной или обслуживающей организацией (например, Международный "Клуб Львов", ЮНИСЕФ), чья работа носит взаимодополняющий характер и выгодна для Специальной Олимпиады.</t>
  </si>
  <si>
    <t>Программа имеет партнерские отношения как минимум с 2 неправительственными, межправительственными, квазиправительственными или сервисными организациями, чья работа дополняет и приносит пользу Специальной Олимпиаде.</t>
  </si>
  <si>
    <t>С3.2 Инклюзивные организации</t>
  </si>
  <si>
    <t>Внешнее участие</t>
  </si>
  <si>
    <t>Программа взаимодействует с внешними организациями (например, с компаниями, спортивными федерациями, поставщиками медицинских услуг, школьными сообществами) в целях повышения осведомленности о необходимости включения людей с интеллектуальными нарушениями.</t>
  </si>
  <si>
    <t>Программа обучает внешние организации применению подхода "Объединенного лидерства", чтобы сделать их организацию более инклюзивной. Спортсмены-лидеры совместно руководят внешними образовательными мероприятиями.</t>
  </si>
  <si>
    <t>Программа поддерживает партнерские отношения с внешними организациями, чтобы помочь им изменить политику и практику для более широкого охвата людей с ИН.</t>
  </si>
  <si>
    <t>С3.3. Использование Игр для изменения системы</t>
  </si>
  <si>
    <t>Взаимодействие на высоком уровне</t>
  </si>
  <si>
    <t>Программные игры включают в себя участие высокопоставленных, влиятельных спортивных, правительственных, деловых, образовательных или здравоохранительных лидеров (например, выступление с речью, групповое обсуждение и т.д.).</t>
  </si>
  <si>
    <t>Программные игры включают в себя обсуждения и/или объявления с участием высокопоставленных, влиятельных спортивных, правительственных, деловых, образовательных или здравоохранительных лидеров о политике или ресурсах с возможностью вовлечения людей с интеллектуальными нарушениями.</t>
  </si>
  <si>
    <t>Программные игры - это авторитетная, уважаемая платформа, которую внешние партнеры используют для того, чтобы делать объявления об улучшении жизни людей с ИН или о более широких вопросах интеграции, выходящих за рамки вопросов Специальной Олимпиады и/или людей с интеллектуальными нарушениями.</t>
  </si>
  <si>
    <t>Игры/Качество мероприятий</t>
  </si>
  <si>
    <t>Программные мероприятия на Играх проводятся в определенное время и содержат основные элементы протокола, как определено в Генеральных правилах Специальной Олимпиады, включая церемонии и награды, ориентированные на спортсменов, в которых участвуют внешние влиятельные лидеры/руководители.</t>
  </si>
  <si>
    <t>Программные мероприятия на Играх включают образовательный компонент для влиятельных внешних участников и обеспечивают им возможности для взаимодействия со спортсменами.</t>
  </si>
  <si>
    <t>Программные мероприятия на Играх отличаются высоким качеством брендирования и хорошо спланированной деятельностью для внешних, влиятельных участников, чтобы обеспечить им позитивное, профессиональное восприятие Специальной Олимпиады.</t>
  </si>
  <si>
    <t>СР1.1 Цифровые платформы</t>
  </si>
  <si>
    <t>Внутренняя коммуникация</t>
  </si>
  <si>
    <t>Программа привлекает участников с помощью традиционных технологий (например, электронной почты, Facebook и т.д.) и регулярных виртуальных мероприятий.</t>
  </si>
  <si>
    <t>Программа привлекает участников с помощью новых технологий (например, Zoom, приложений). В подпрограммах регулярно проводятся виртуальные мероприятия.</t>
  </si>
  <si>
    <t>Программа привлекает заинтересованных лиц с помощью адаптированных приложений или технологий и имеет передовые системы для онлайн-обмена информацией с персоналом и волонтерами (например
сбор средств, маркетинг, социальные сети, коммуникационные приложения).</t>
  </si>
  <si>
    <t>СР1.2 Цифровой контент</t>
  </si>
  <si>
    <t>Создание и анализ контента</t>
  </si>
  <si>
    <t>Программа использует цифровой контент, созданный SOI или Регионом для веб-сайта, социальных сетей или
электронные бюллетени и/или для распечатки баннеров, плакатов или информационных буклетов.</t>
  </si>
  <si>
    <t>Программа разрабатывает свой собственный цифровой контент для веб-сайта, социальных сетей и/или электронных информационных бюллетеней, привлекая волонтеров или партнеров/спонсоров для создания цифрового контента.</t>
  </si>
  <si>
    <t>Программа круглогодично создает и анализирует цифровой контент на веб-сайте, в социальных сетях, в электронных информационных бюллетенях с привлечением специализированного персонала или при поддержке агентства.</t>
  </si>
  <si>
    <t>СР1.3 Управление данными</t>
  </si>
  <si>
    <t>Управление мероприятиями</t>
  </si>
  <si>
    <t>Программа использует электронные таблицы или базы данных для сбора и управления данными о местных/государственных/национальных соревнованиях.</t>
  </si>
  <si>
    <t>Программа использует систему управления соревнованиями на всех уровнях для регистрации данных о соревнованиях (например, GMS или SO Connect) и ведет последовательную и регулярно обновляемую запись данных. Делегации соблюдают сроки регистрации участников соревнований.</t>
  </si>
  <si>
    <t>Программа использует веб-систему управления соревнованиями для записи данных о соревнованиях (например, GMS или SO Connect). Результаты соревнований являются последовательными, надежными и доступными по запросу для привлечения болельщиков и местных СМИ.</t>
  </si>
  <si>
    <t>Информация по ключевым составляющим</t>
  </si>
  <si>
    <t>Программа ведет основную информацию по спортсменам, партнерам в объединенном спорте, тренерам, семьям и волонтерам (например, имя, демографическая и контактная информация) и собирают данные о спонсорах, знаменитостях и болельщиках.</t>
  </si>
  <si>
    <t>Программа использует GMS или SO Connect для хранения актуальной информации по ключевым составляющим, включая информацию об участии (например, о посещенных мероприятиях, результатах соревнований), а также подробная информация о сертификации тренеров и отслеживании спонсоров/знаменитостей/привлечение болельщиков.</t>
  </si>
  <si>
    <t>Программа использует информацию по составляющим из системы GMS или SO Connect для принятия стратегических решений. Записи в базе данных программы включают данные о сертификации тренеров и административную поддержку в переаттестации тренеров.</t>
  </si>
  <si>
    <t>Виртуальное участие</t>
  </si>
  <si>
    <t>Программа имеет возможность отслеживать количество участников, виртуально вовлеченных в процесс (например, количество последователей аккаунта в социальных сетях).</t>
  </si>
  <si>
    <t>Программа имеет способ отслеживания количества, уровня и периодичность виртуальных участия субъектов.</t>
  </si>
  <si>
    <t>Программа последовательно отслеживает уровни виртуального участия субъектов и стратегически использует результаты, чтобы обеспечить вовлечение субъектов и их влияние на деятельность и кампании.</t>
  </si>
  <si>
    <t xml:space="preserve">Данные по программе «Здоровые атлеты» </t>
  </si>
  <si>
    <t>Программа фиксирует данные обследования в режиме онлайн во время или после мероприятий "Здоровые атлеты" и получает доступ к отчетам по результатам обследований.</t>
  </si>
  <si>
    <t>Программа использует цифровые технологии в фитнес мероприятиях/ программе «молодые атлеты» или при обследованиях и обучениях по программе "Здоровые атлеты" (специалистов в области здравоохранения, вестников здоровья).</t>
  </si>
  <si>
    <t>Программа фиксирует и предоставляет данные, помогающие СОИ в области исследовании и оценке здоровья.</t>
  </si>
  <si>
    <t>СР1.4 Безопасная онлайн-среда</t>
  </si>
  <si>
    <t>Технологичное программное обеспечение</t>
  </si>
  <si>
    <t>Программа использует базовые компьютерные приложения для офисного и программного администрирования, имеет базовую систему резервного копирования данных и использует программное обеспечение для защиты от вирусов.</t>
  </si>
  <si>
    <t>Программа имеет защищенное хранилище данных и облачную систему резервного копирования для хранения и обмена документами, фотографиями, цифровыми инструментами и документами.</t>
  </si>
  <si>
    <t>Программа использует решения (например, облачный обмен файлами, видеоконференции) для обеспечения возможности работы в офисе или виртуально, реализует всеобъемлющие меры и политику информационной безопасности, а также проводит регулярные проверки технологий.</t>
  </si>
  <si>
    <t>СР1.5 Цифровая модернизация</t>
  </si>
  <si>
    <t>Технологичная инфраструктура</t>
  </si>
  <si>
    <t>Программа имеет базовое подключение к Интернету и доступ к основному оборудованию (телефон, компьютер), специальную электронную почту Специальной Олимпиады и разрабатывает базовый план усовершенствования технологий.</t>
  </si>
  <si>
    <t>Программа имеет последовательное, специализированное подключение к Интернету и оборудование и разрабатывает комплексную стратегию совершенствования технологий во всех основных функциональных областях деятельности.</t>
  </si>
  <si>
    <t>Программа имеет усовершенствованные возможности подключения к Интернету, необходимое оборудование и услуги, а также технологичную стратегию, которая улучшает программирование (например, планшеты для программы "Здоровые атлеты" для сбора данных в реальном времени и обмена ими с соответствующими партнерами для последующих действий).</t>
  </si>
  <si>
    <t>СР2.1-СР2.3 Построение стратегического партнёрства</t>
  </si>
  <si>
    <t xml:space="preserve">Взаимодействие со спонсорами и их признание </t>
  </si>
  <si>
    <t>В рамках Программы реализуется базовый подход к предоставлению прав и льгот спонсорам и признанию их поддержки (например, в форме благодарственных писем).</t>
  </si>
  <si>
    <t>Программа активно ищет спонсоров и признает их, опираясь на установленный план предоставления прав и льгот.</t>
  </si>
  <si>
    <t>Программа обеспечивает взаимодействие с ведущими спонсорами на основании письменных стратегиях и имеющемся опыте привлечения средств.</t>
  </si>
  <si>
    <t>Правительственное взаимодействие</t>
  </si>
  <si>
    <t>Программа сотрудничает с государственной организацией для получения финансовой поддержки (денежные средства/натуральная поддержка) для проведения мероприятий Специальной Олимпиады.</t>
  </si>
  <si>
    <t>Программа сотрудничает с 1 или несколькими государственными организациями для получения финансовой поддержки (денежные средства/натуральная поддержка) для реализации программ Специальной Олимпиады (самостоятельные мероприятия).</t>
  </si>
  <si>
    <t>Программа имеет официальное обязательство (например, меморандум о сот-ве) по крайней мере от 1 правительственной организации по финансовой поддержке Специальной Олимпиады программных областей/инициатив (например, спортивных мероприятий) за счет денежных средств/натуральной помощи.</t>
  </si>
  <si>
    <t>СР2.4-СР2.5
возможность привлечения средств</t>
  </si>
  <si>
    <t>Планирование и ресурсы</t>
  </si>
  <si>
    <t>Программа реализует план по привлечению средств, участвует в тренингах по вопросам привлечения средств, проводимые СОИ/Региональным офисом и сессии по обмену передовым опытом. Программа имеет возможность готовить/представлять базовые материалы и предложения по сбору средств.</t>
  </si>
  <si>
    <t>У Программы есть стратегия по привлечению средств с указанием целей, материалов и определенных для этих целей сотрудников/волонтеров, а также ряд потенциальных спонсоров с обоснованием для каждого из них.</t>
  </si>
  <si>
    <t>Программа имеет многолетнюю стратегию привлечения средств и профессиональные материалы для подготовки предложений, включая спонсорские права и льготные пакеты, поддерживаемые профессиональными сотрудниками. Программа налаживает партнерские отношения для совместного. подачи заявки на грант.</t>
  </si>
  <si>
    <t>СР2.6-СР2.7
Диверсификация каналов финансирования</t>
  </si>
  <si>
    <t>Диверсификация фондов</t>
  </si>
  <si>
    <t>В рамках Программы имеется по крайней мере один источник бюджетного финансирования в виде денежных средств, исключая СОИ (например, внешний грантодатель), и Программа получает 2 или более пожертвований в виде товаров или услуг</t>
  </si>
  <si>
    <t>Программа имеет 3 или более источников финансовой поддержки и 3 или более источников пожертвования в виде товаров или услуг. Программа проводит анализ рисков текущего финансового положения и обеспечивает привлечение как минимум 1 нового источника финансирования в год.</t>
  </si>
  <si>
    <t>Программа имеет 5 или более источников финансовой поддержки от различных спонсоров, поддерживающих различные программные области, получает 5 или более пожертвований в виде товаров или услуг, а также сохраняет многолетнее финансовое обеспечение.</t>
  </si>
  <si>
    <t>Глобальная финансовая поддержка</t>
  </si>
  <si>
    <t>Программа остается информированной о региональных/глобальных кампаниях по привлечению средств.</t>
  </si>
  <si>
    <t>Программа активно участвует в региональных/глобальных кампаниях по привлечению средств. По мере необходимости программа осуществляет глобальное/региональное партнерство.</t>
  </si>
  <si>
    <t>Программа активно участвует в региональных/глобальных кампаниях по привлечению средств и адаптирует их к своему рынку в целях расширения узнаваемости бренда и максимизации финансирования.</t>
  </si>
  <si>
    <t>СР3.1 Освещение бренда</t>
  </si>
  <si>
    <t>Наличие социальных сетей</t>
  </si>
  <si>
    <t>Программа имеет сильное управляемое присутствие в социальных сетях через по крайней мере одну платформу, где последовательно публикуются истории и спортивные события, освещающие спортсменов.</t>
  </si>
  <si>
    <t>Профессионально разрабатываются и управляются программные онлайн-платформы (социальные сети или веб-сайт). Программа стратегически интегрирует социальные сети для поддержки маркетинговой деятельности.</t>
  </si>
  <si>
    <t>Платформы и веб-сайт социальных сетей программы имеют интерактивные функции, предназначенные для привлечения и вовлечения общественности (например, онлайн пожертвование). Программа использует аналитику социальных сетей для управления маркетингом.</t>
  </si>
  <si>
    <t>Медиа освещение</t>
  </si>
  <si>
    <t>Программа обеспечивает освещение в СМИ по крайней мере одного крупного ежегодного события, соревнования или кампании.</t>
  </si>
  <si>
    <t>Программа обеспечивает ежеквартальное освещение в СМИ одного крупного события, соревнования или кампании.</t>
  </si>
  <si>
    <t>Программа активно занимается и обеспечивает свое круглогодичное освещение в средствах массовой информации.</t>
  </si>
  <si>
    <t>Партнерство</t>
  </si>
  <si>
    <t>Программа поддерживает отношения со специалистами в области PR, маркетинга, коммуникаций и/или средств массовой информации для получения рекомендаций и поддержки.</t>
  </si>
  <si>
    <t>Программа имеет договоренность в натуральной форме поддержки, по крайней мере, с одним PR, маркетинговое агентство и/или средства массовой информации.</t>
  </si>
  <si>
    <t>Программа имеет официальную спонсорскую/партнерскую договоренность как минимум с одним PR, маркетинговым агентством и/или СМИ.</t>
  </si>
  <si>
    <t>Брендирование</t>
  </si>
  <si>
    <t>Программа реализует принципы SOI в отношении основных электронных материалов и иных носителях информации (например, цифровые логотипы, баннеры, футболки).</t>
  </si>
  <si>
    <t>Программа проводит анализ рынка и внедряет цифровые и традиционные технологии брендирования по всем материалам Программы и направлениях (например, веб-сайт, экипировка).</t>
  </si>
  <si>
    <t>Программа последовательно внедряет виртуальные и традиционные технологии брендирования по всем материалам на всех уровнях и способствует продвижению бренда повсеместно.</t>
  </si>
  <si>
    <t>СР3.2 Построение за счет глобальных мероприятий Специальной Олимпиады</t>
  </si>
  <si>
    <t>Глобальная поддержка</t>
  </si>
  <si>
    <t>Программа использует информацию, предоставляемую СОИ, о глобальных мероприятиях в рамках Специальной Олимпиады (например, Всемирных игр) для повышения осведомленности.</t>
  </si>
  <si>
    <t>Программа строит свою собственную кампанию по повышению осведомленности, связанную, по крайней мере, с одним глобальным событием Специальной Олимпиады каждый год.</t>
  </si>
  <si>
    <t>Программа интегрирует глобальные мероприятия/кампании Специальной Олимпиады в свою многолетнюю маркетинговую стратегию, чтобы в полной мере использовать возможности для повышения осведомленность о Специальной Олимпиаде.</t>
  </si>
  <si>
    <t>СР3.3 Поддержка бренда за счет внешних мероприятий</t>
  </si>
  <si>
    <t>Внешнее поддержка</t>
  </si>
  <si>
    <t>Программа принимает участие в мероприятиях, организуемых внешними группами для повышения осведомленности о Специальной Олимпиаде.</t>
  </si>
  <si>
    <t>Программа имеет как минимум одно соглашение с внешним организатором мероприятия об использовании их мероприятия в качестве средства повышения осведомленности о Специальной Олимпиаде.</t>
  </si>
  <si>
    <t>Программа имеет соглашения с несколькими внешними организаторами мероприятий, включая, по крайней мере, одно мероприятие национального или общегосударственного уровня для задействования проведению Специальной Олимпиады и включению в нее людей с интеллектуальными нарушениями.</t>
  </si>
  <si>
    <t>СР3.4 Спортсмены-лидеры повышают осведомленность</t>
  </si>
  <si>
    <t>Совместная акция со знаменитостями</t>
  </si>
  <si>
    <t>В программе есть по крайней мере 1 известный, влиятельный общественный деятель, который сотрудничает со атлетом-лидером с целью популяризации Специальной Олимпиады раз в год</t>
  </si>
  <si>
    <t>В программе есть по крайней мере 2 известных, влиятельных общественных деятеля, которые сотрудничают с атлетом-лидером с целью популяризации Специальной Олимпиады 3 раза в год</t>
  </si>
  <si>
    <t>У программы есть 3 или более известных, влиятельных общественных деятелей, которые сотрудничают с атлетами-лидерами с целью повышения осведомленности о Специальной Олимпиаде. в течение всего года.</t>
  </si>
  <si>
    <t>Освещение талантов спортсменов</t>
  </si>
  <si>
    <t>Программа пропагандирует достижения спортсменов, особенно в спорте в социальных сетях.</t>
  </si>
  <si>
    <t>Программа использует атлетов-лидеров в качестве своих основных спикеров и имеет активную стратегию по расширению освещения, которая рассказывает об атлетах-лидерах.</t>
  </si>
  <si>
    <t>Программа сотрудничает с местным, региональным или национальным телевидением/радио/онлайн средствами массовой информации для освещения достижений спортсменов и атлетов-лидеров (например, документальный/художественный фильмы).</t>
  </si>
  <si>
    <t>СР4.1 Объединенное лидерство</t>
  </si>
  <si>
    <t>Подход объединенного лидерства</t>
  </si>
  <si>
    <t>Программы обеспечивают внутреннее обучение персонала, членов Правления, волонтеров по вопросам Объединенного лидерства. Руководители программ активно определяют и предоставляют лидерские роли для спортсменов на всех уровнях.</t>
  </si>
  <si>
    <t>Программа занимается просвещением внешних организаций о подходе "Объединенного лидерства" под руководством спортсменов или под их совместным руководством.</t>
  </si>
  <si>
    <t>Программа ищет и использует внешние возможности, такие как конференции, для продвижения идей и подход Объединенного лидерства с атлетами-лидерами в качестве независимых игроков или сокоординаторов.</t>
  </si>
  <si>
    <t>СР4.2 Развитие лидерства</t>
  </si>
  <si>
    <t>Обучение и развитие</t>
  </si>
  <si>
    <t>Программа гарантирует, что все сотрудники и волонтеры пройдут базовую подготовку по своим ролям.</t>
  </si>
  <si>
    <t>Программа использует структурированный подход к обучению и развитию персонала и волонтеров в целях совершенствования реализации деятельности Программа и для поддержания преемственности.</t>
  </si>
  <si>
    <t>Волонтеры и сотрудники имеют возможность стать профильными экспертами, которые вносят свой вклад в обеспечение наилучших внутренних и внешних инициатив.</t>
  </si>
  <si>
    <t>СР4.3 Правление</t>
  </si>
  <si>
    <t>Стратегический подбор персонала</t>
  </si>
  <si>
    <t>Программа активно ищет новых членов Правления и информирует Правление о его роли в поддержке годовых, текущих и долгосрочных потребностей Программа.</t>
  </si>
  <si>
    <t>Программа проводит регулярную оценку многообразия и навыков Совета и набирает стратегически важных сотрудников для обеспечения многообразия и решения проблем, связанных с пробелами в навыках.</t>
  </si>
  <si>
    <t>Программа привлекает внешних экспертов для оказания поддержки в наборе разнообразных, квалифицированных и опытных членов Правления.</t>
  </si>
  <si>
    <t>Эффективное участие</t>
  </si>
  <si>
    <t>Члены правления активно работают, регулярно посещают собрания и мероприятия. Правление создает постоянные и специальные комитеты.</t>
  </si>
  <si>
    <t>Правление активно выполняет свои попечительские, надзорные, стратегические планы, обязательства по сбору средств и обеспечению устойчивости Программы. У Правления есть активные комитеты с установленными ежегодными целями.</t>
  </si>
  <si>
    <t>В рамках Программы полноценно и продуктивно работает Правление, которое осуществляет руководство Программой и привлекает ресурсы. Все члены назначаются, по крайней мере, в один комитет, исходя из их опыта и/или интересов.</t>
  </si>
  <si>
    <t>Намеренная активность</t>
  </si>
  <si>
    <t>Программа обеспечивает постоянную подготовку и возможности для взаимодействия с Правлением.</t>
  </si>
  <si>
    <t>Правление проводит как минимум одно выездное мероприятие в год и готовит членов на руководящие должности (например, должностное лицо, председатель комитета).</t>
  </si>
  <si>
    <t>Правление ежегодно проводит индивидуальные оценки членов и полные оценки Правления и имеет план преемственности для своих руководящих должностей.</t>
  </si>
  <si>
    <t>СР4.4 Волонтеры&amp;персонал</t>
  </si>
  <si>
    <t>Вовлечение семей</t>
  </si>
  <si>
    <t>Программа собирает основную информацию о семьях и ежегодно предоставляет семьям по крайней мере одну возможность получения обучения.</t>
  </si>
  <si>
    <t>Программа регулярно общается с семьями, имеет официальную структуру семей для получения информации. Как минимум 3 обучающих возможности или ряд возможностей по вовлечению семей предоставляются каждый год.</t>
  </si>
  <si>
    <t>Члены семей занимают руководящие должности на всех уровнях в рамках Программы. Программа предоставляет круглогодичный график обучения и возможности для установления контактов с семьями.</t>
  </si>
  <si>
    <t>Разнообразие, справедливость и инклюзивность (РС&amp;И)</t>
  </si>
  <si>
    <t>Программа имеет политику в области РС&amp;И и предпринимает внутренние усилия по продвижению РС&amp;И посредством информационно-разъяснительной работы, реализации программ и маркетинговой деятельности.</t>
  </si>
  <si>
    <t>Программа интегрирует РС&amp;И во все аспекты своей деятельности и стремится поддерживать и продвигать усилия в области РС&amp;И на внешнем уровне.</t>
  </si>
  <si>
    <t>Программа является лидером в области внедрения РС&amp;И и признанным национальным или государственным деятелем и идейным вдохновителем в области РС&amp;И.</t>
  </si>
  <si>
    <t>Набор волонтеров</t>
  </si>
  <si>
    <t>Программа активно ищет новых волонтеров (например, через Интернет или на мероприятиях) и регулярно проводит обучение волонтеров.</t>
  </si>
  <si>
    <t>Программа имеет официальный процесс набора волонтеров и стратегию удержания волонтеров.</t>
  </si>
  <si>
    <t>Программа привлекает учреждения, организации и компании к набору волонтеров. Программа сохраняет и/или увеличивает число волонтеров из года в год.</t>
  </si>
  <si>
    <t>Признание волонтеров</t>
  </si>
  <si>
    <t>Программа обеспечивает базовое признание сотрудников и волонтеров, включая тренеров (например, благодарственные письма).</t>
  </si>
  <si>
    <t>Программа имеет официальную программу признания сотрудников, волонтеров и тренеров (например, награды, специальные мероприятия).</t>
  </si>
  <si>
    <t>программа сотрудничает с внешними партнерами по признанию/сертификации в целях повышения квалификации волонтеров и признание, и сохранение персонала.</t>
  </si>
  <si>
    <t>Производительность персонала</t>
  </si>
  <si>
    <t>Программа имеет письменные должностные инструкции для ключевых оплачиваемых сотрудников и/или волонтеров на руководящих должностях.</t>
  </si>
  <si>
    <t>Программа устанавливает ежегодные цели и оценивает прогресс в отношении оплачиваемого персонала и волонтеров на ключевых руководящих должностях.</t>
  </si>
  <si>
    <t>В рамках программы осуществляется официальное управление служебной деятельностью и профессиональным развитием персонала.</t>
  </si>
  <si>
    <t>ПРОФИЛЬ ПРОГРАММЫ</t>
  </si>
  <si>
    <t>Область стратегического плана</t>
  </si>
  <si>
    <t>Стандарты, определенные как ВЫСОКИЙ приоритет</t>
  </si>
  <si>
    <t>Стандарты, определенные как НЕ приоритетные</t>
  </si>
  <si>
    <t>Достигнуты стандарты с ВЫСОЧАЙШЕЙ стадией</t>
  </si>
  <si>
    <t>Краткое изложение текущих стадий программы по областям стратегического плана</t>
  </si>
  <si>
    <t>Краткое изложение целевых стадий программы по областям стратегического плана</t>
  </si>
  <si>
    <t>Отчет о проделанной работе</t>
  </si>
  <si>
    <t>C1 - РАЗВИТИЕ МЕСТНОЙ ПРОГРАММНОЙ ДЕЯТЕЛЬНОСТИ</t>
  </si>
  <si>
    <t>C2 – РАСШИРЕНИЕ BОЗМОЖНОСТЕЙ АТЛЕТОВ</t>
  </si>
  <si>
    <t>C3 - РАСШИРЕНИЕ ИНКЛЮЗИВНЫX ПРАКТИК</t>
  </si>
  <si>
    <t>CP1 - ЦИФРОВИЗАЦИЯ ДВИЖЕНИЯ</t>
  </si>
  <si>
    <t>CP2 - УВЕЛИЧЕНИЕ ДОХОДА</t>
  </si>
  <si>
    <t>CP3 - ПОСТРОЕНИЕ БРЕНДА</t>
  </si>
  <si>
    <t>CP4 - СТРЕМЛЕНИЕ К СОВЕРШЕНСТВУ</t>
  </si>
  <si>
    <t>Все области стратегического плана</t>
  </si>
  <si>
    <t>В настоящее время не является приоритетом</t>
  </si>
  <si>
    <t>Достигнут высший уровень</t>
  </si>
  <si>
    <t>Стадия 1</t>
  </si>
  <si>
    <t>Стадия 2</t>
  </si>
  <si>
    <t>Стадия 3</t>
  </si>
  <si>
    <t>Стадия 3+</t>
  </si>
  <si>
    <t>Стадия 1 еще не достигнута</t>
  </si>
  <si>
    <t>В процессе</t>
  </si>
  <si>
    <t>В процессе, но со сложностями</t>
  </si>
  <si>
    <t>Столкнулись со сложностями. Без продвижения</t>
  </si>
  <si>
    <t>Не применимо</t>
  </si>
  <si>
    <t>Завершено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</si>
</sst>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Ubuntu"/>
      <family val="2"/>
    </font>
    <font>
      <b/>
      <sz val="11"/>
      <name val="Ubuntu Light"/>
      <family val="2"/>
    </font>
    <font>
      <sz val="11"/>
      <name val="Ubuntu Light"/>
      <family val="2"/>
    </font>
    <font>
      <i/>
      <sz val="11"/>
      <name val="Ubuntu Light"/>
      <family val="2"/>
    </font>
    <font>
      <u/>
      <sz val="11"/>
      <color theme="10"/>
      <name val="Calibri"/>
      <family val="2"/>
      <scheme val="minor"/>
    </font>
    <font>
      <b/>
      <sz val="10"/>
      <name val="Ubuntu Light"/>
      <family val="2"/>
    </font>
    <font>
      <sz val="11"/>
      <color theme="1"/>
      <name val="Calibri"/>
      <family val="2"/>
      <scheme val="minor"/>
    </font>
    <font>
      <sz val="10"/>
      <name val="Ubuntu"/>
      <family val="2"/>
    </font>
    <font>
      <i/>
      <sz val="9"/>
      <color theme="1"/>
      <name val="Ubuntu"/>
      <family val="2"/>
    </font>
    <font>
      <sz val="14"/>
      <color theme="1"/>
      <name val="Calibri"/>
      <family val="2"/>
      <scheme val="minor"/>
    </font>
    <font>
      <b/>
      <sz val="12"/>
      <name val="Ubuntu Light"/>
      <family val="2"/>
    </font>
    <font>
      <b/>
      <sz val="14"/>
      <name val="Ubuntu Light"/>
      <family val="2"/>
    </font>
    <font>
      <b/>
      <i/>
      <sz val="10"/>
      <name val="Ubuntu Light"/>
      <family val="2"/>
    </font>
    <font>
      <i/>
      <sz val="10"/>
      <color theme="1"/>
      <name val="Ubuntu"/>
      <family val="2"/>
    </font>
    <font>
      <sz val="12"/>
      <name val="Ubuntu"/>
      <family val="2"/>
    </font>
    <font>
      <i/>
      <sz val="12"/>
      <color theme="1"/>
      <name val="Ubuntu"/>
      <family val="2"/>
    </font>
    <font>
      <sz val="12"/>
      <color theme="1"/>
      <name val="Ubuntu"/>
      <family val="2"/>
    </font>
    <font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FFC000"/>
      <name val="Calibri"/>
      <family val="2"/>
    </font>
    <font>
      <b/>
      <sz val="20"/>
      <name val="Ubuntu Light"/>
      <family val="2"/>
    </font>
    <font>
      <b/>
      <sz val="10"/>
      <color theme="1"/>
      <name val="Ubuntu Light"/>
      <family val="2"/>
    </font>
    <font>
      <b/>
      <sz val="11"/>
      <name val="Ubuntu"/>
      <family val="2"/>
    </font>
    <font>
      <sz val="10"/>
      <name val="Ubuntu Light"/>
      <family val="2"/>
    </font>
    <font>
      <i/>
      <sz val="9"/>
      <name val="Ubuntu"/>
      <family val="2"/>
    </font>
    <font>
      <b/>
      <sz val="14"/>
      <name val="Ubuntu"/>
      <family val="2"/>
    </font>
    <font>
      <b/>
      <sz val="9"/>
      <name val="Ubuntu Light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2"/>
      <name val="Ubuntu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medium">
        <color theme="6" tint="0.39997558519241921"/>
      </left>
      <right style="medium">
        <color theme="6" tint="0.39997558519241921"/>
      </right>
      <top style="medium">
        <color theme="6" tint="0.39997558519241921"/>
      </top>
      <bottom style="medium">
        <color theme="6" tint="0.3999755851924192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9" fontId="0" fillId="0" borderId="0" xfId="2" applyFont="1"/>
    <xf numFmtId="0" fontId="10" fillId="0" borderId="0" xfId="0" applyFont="1" applyAlignment="1">
      <alignment vertical="top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vertical="top" wrapText="1"/>
    </xf>
    <xf numFmtId="0" fontId="3" fillId="5" borderId="8" xfId="0" applyFont="1" applyFill="1" applyBorder="1" applyAlignment="1">
      <alignment vertical="top" wrapText="1"/>
    </xf>
    <xf numFmtId="0" fontId="3" fillId="5" borderId="7" xfId="0" applyFont="1" applyFill="1" applyBorder="1" applyAlignment="1">
      <alignment vertical="top" wrapText="1"/>
    </xf>
    <xf numFmtId="0" fontId="3" fillId="5" borderId="4" xfId="0" applyFont="1" applyFill="1" applyBorder="1" applyAlignment="1">
      <alignment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top" wrapText="1"/>
    </xf>
    <xf numFmtId="0" fontId="13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3" fillId="2" borderId="0" xfId="0" applyFont="1" applyFill="1"/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 applyProtection="1">
      <alignment wrapText="1"/>
      <protection locked="0"/>
    </xf>
    <xf numFmtId="0" fontId="15" fillId="0" borderId="0" xfId="0" applyFont="1" applyAlignment="1">
      <alignment vertical="top"/>
    </xf>
    <xf numFmtId="0" fontId="12" fillId="0" borderId="0" xfId="0" applyFont="1" applyAlignment="1">
      <alignment horizontal="center" wrapText="1"/>
    </xf>
    <xf numFmtId="0" fontId="18" fillId="4" borderId="1" xfId="0" applyFont="1" applyFill="1" applyBorder="1"/>
    <xf numFmtId="0" fontId="18" fillId="4" borderId="1" xfId="0" applyFont="1" applyFill="1" applyBorder="1" applyAlignment="1">
      <alignment vertical="top" wrapText="1"/>
    </xf>
    <xf numFmtId="164" fontId="18" fillId="4" borderId="1" xfId="0" applyNumberFormat="1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center" wrapText="1"/>
      <protection locked="0"/>
    </xf>
    <xf numFmtId="0" fontId="22" fillId="2" borderId="3" xfId="0" applyFont="1" applyFill="1" applyBorder="1" applyAlignment="1" applyProtection="1">
      <alignment horizontal="center" vertical="top" wrapText="1"/>
      <protection locked="0"/>
    </xf>
    <xf numFmtId="0" fontId="22" fillId="2" borderId="1" xfId="0" applyFont="1" applyFill="1" applyBorder="1" applyAlignment="1" applyProtection="1">
      <alignment horizontal="center" vertical="top" wrapText="1"/>
      <protection locked="0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2" borderId="9" xfId="0" applyFont="1" applyFill="1" applyBorder="1" applyAlignment="1" applyProtection="1">
      <alignment horizontal="center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22" fillId="2" borderId="10" xfId="0" applyFont="1" applyFill="1" applyBorder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/>
    <xf numFmtId="0" fontId="24" fillId="0" borderId="0" xfId="0" applyFont="1"/>
    <xf numFmtId="0" fontId="2" fillId="0" borderId="0" xfId="0" applyFont="1" applyAlignment="1" applyProtection="1">
      <alignment wrapText="1"/>
      <protection locked="0"/>
    </xf>
    <xf numFmtId="0" fontId="24" fillId="0" borderId="0" xfId="0" applyFont="1" applyAlignment="1">
      <alignment wrapText="1"/>
    </xf>
    <xf numFmtId="0" fontId="12" fillId="2" borderId="0" xfId="0" applyFont="1" applyFill="1"/>
    <xf numFmtId="0" fontId="23" fillId="0" borderId="12" xfId="0" applyFont="1" applyBorder="1"/>
    <xf numFmtId="9" fontId="7" fillId="0" borderId="13" xfId="0" applyNumberFormat="1" applyFont="1" applyBorder="1" applyAlignment="1">
      <alignment horizontal="left" wrapText="1"/>
    </xf>
    <xf numFmtId="0" fontId="26" fillId="0" borderId="0" xfId="0" applyFont="1"/>
    <xf numFmtId="0" fontId="27" fillId="0" borderId="0" xfId="0" applyFont="1" applyAlignment="1">
      <alignment wrapText="1"/>
    </xf>
    <xf numFmtId="0" fontId="27" fillId="0" borderId="0" xfId="0" applyFont="1"/>
    <xf numFmtId="9" fontId="12" fillId="0" borderId="14" xfId="0" applyNumberFormat="1" applyFont="1" applyBorder="1" applyAlignment="1">
      <alignment horizontal="left" vertical="top" wrapText="1"/>
    </xf>
    <xf numFmtId="9" fontId="4" fillId="0" borderId="0" xfId="0" applyNumberFormat="1" applyFont="1" applyAlignment="1">
      <alignment horizontal="left" wrapText="1"/>
    </xf>
    <xf numFmtId="0" fontId="25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/>
    </xf>
    <xf numFmtId="0" fontId="28" fillId="7" borderId="15" xfId="0" applyFont="1" applyFill="1" applyBorder="1" applyAlignment="1">
      <alignment vertical="center"/>
    </xf>
    <xf numFmtId="0" fontId="28" fillId="7" borderId="16" xfId="0" applyFont="1" applyFill="1" applyBorder="1" applyAlignment="1">
      <alignment vertical="center" wrapText="1"/>
    </xf>
    <xf numFmtId="0" fontId="28" fillId="7" borderId="16" xfId="0" applyFont="1" applyFill="1" applyBorder="1" applyAlignment="1">
      <alignment vertical="center"/>
    </xf>
    <xf numFmtId="0" fontId="28" fillId="7" borderId="17" xfId="0" applyFont="1" applyFill="1" applyBorder="1" applyAlignment="1">
      <alignment vertical="center"/>
    </xf>
    <xf numFmtId="0" fontId="29" fillId="0" borderId="0" xfId="0" applyFont="1"/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29" fillId="0" borderId="4" xfId="0" applyFont="1" applyBorder="1"/>
    <xf numFmtId="0" fontId="0" fillId="0" borderId="4" xfId="0" applyBorder="1"/>
    <xf numFmtId="9" fontId="0" fillId="0" borderId="4" xfId="2" applyFont="1" applyBorder="1"/>
    <xf numFmtId="9" fontId="0" fillId="0" borderId="4" xfId="0" applyNumberFormat="1" applyBorder="1"/>
    <xf numFmtId="0" fontId="4" fillId="2" borderId="3" xfId="0" applyFont="1" applyFill="1" applyBorder="1" applyAlignment="1">
      <alignment horizontal="center" vertical="top" wrapText="1"/>
    </xf>
    <xf numFmtId="9" fontId="0" fillId="0" borderId="0" xfId="2" applyFont="1" applyAlignment="1">
      <alignment horizontal="left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  <xf numFmtId="9" fontId="0" fillId="0" borderId="0" xfId="0" applyNumberFormat="1"/>
    <xf numFmtId="0" fontId="29" fillId="0" borderId="4" xfId="0" applyFont="1" applyBorder="1" applyAlignment="1">
      <alignment wrapText="1"/>
    </xf>
    <xf numFmtId="0" fontId="30" fillId="0" borderId="0" xfId="0" applyFont="1" applyAlignment="1">
      <alignment horizontal="center"/>
    </xf>
    <xf numFmtId="0" fontId="30" fillId="0" borderId="4" xfId="0" applyFont="1" applyBorder="1"/>
    <xf numFmtId="0" fontId="31" fillId="0" borderId="4" xfId="0" applyFont="1" applyBorder="1"/>
    <xf numFmtId="0" fontId="31" fillId="0" borderId="0" xfId="0" applyFont="1" applyAlignment="1">
      <alignment horizontal="left"/>
    </xf>
    <xf numFmtId="0" fontId="0" fillId="0" borderId="0" xfId="0" applyAlignment="1">
      <alignment wrapText="1"/>
    </xf>
    <xf numFmtId="0" fontId="9" fillId="0" borderId="0" xfId="1" applyFont="1" applyBorder="1"/>
    <xf numFmtId="9" fontId="0" fillId="0" borderId="0" xfId="2" applyFont="1" applyBorder="1"/>
    <xf numFmtId="0" fontId="28" fillId="7" borderId="18" xfId="0" applyFont="1" applyFill="1" applyBorder="1" applyAlignment="1">
      <alignment vertical="center"/>
    </xf>
    <xf numFmtId="0" fontId="28" fillId="7" borderId="19" xfId="0" applyFont="1" applyFill="1" applyBorder="1" applyAlignment="1">
      <alignment vertical="center" wrapText="1"/>
    </xf>
    <xf numFmtId="0" fontId="28" fillId="7" borderId="20" xfId="0" applyFont="1" applyFill="1" applyBorder="1" applyAlignment="1">
      <alignment vertical="center" wrapText="1"/>
    </xf>
    <xf numFmtId="0" fontId="25" fillId="2" borderId="4" xfId="0" applyFont="1" applyFill="1" applyBorder="1"/>
    <xf numFmtId="9" fontId="25" fillId="0" borderId="4" xfId="0" applyNumberFormat="1" applyFont="1" applyBorder="1" applyAlignment="1">
      <alignment horizontal="left" wrapText="1"/>
    </xf>
    <xf numFmtId="0" fontId="4" fillId="2" borderId="3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 applyProtection="1">
      <alignment horizontal="center" vertical="top" wrapText="1"/>
      <protection locked="0"/>
    </xf>
    <xf numFmtId="0" fontId="4" fillId="2" borderId="9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wrapText="1"/>
    </xf>
    <xf numFmtId="9" fontId="25" fillId="0" borderId="11" xfId="0" applyNumberFormat="1" applyFont="1" applyBorder="1" applyAlignment="1">
      <alignment horizontal="left" vertical="top" wrapText="1"/>
    </xf>
    <xf numFmtId="9" fontId="25" fillId="0" borderId="21" xfId="0" applyNumberFormat="1" applyFont="1" applyBorder="1" applyAlignment="1">
      <alignment horizontal="left" vertical="top" wrapText="1"/>
    </xf>
    <xf numFmtId="9" fontId="25" fillId="0" borderId="13" xfId="0" applyNumberFormat="1" applyFont="1" applyBorder="1" applyAlignment="1">
      <alignment horizontal="left" vertical="top" wrapText="1"/>
    </xf>
    <xf numFmtId="9" fontId="25" fillId="0" borderId="22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32" fillId="0" borderId="0" xfId="0" applyFont="1" applyAlignment="1">
      <alignment horizontal="left" wrapText="1"/>
    </xf>
    <xf numFmtId="0" fontId="23" fillId="0" borderId="23" xfId="0" applyFont="1" applyBorder="1"/>
    <xf numFmtId="0" fontId="3" fillId="6" borderId="4" xfId="0" applyFont="1" applyFill="1" applyBorder="1" applyAlignment="1">
      <alignment horizontal="center" vertical="center" wrapText="1"/>
    </xf>
    <xf numFmtId="0" fontId="16" fillId="3" borderId="0" xfId="1" applyFont="1" applyFill="1" applyAlignment="1">
      <alignment vertical="top" wrapText="1"/>
    </xf>
    <xf numFmtId="0" fontId="17" fillId="0" borderId="0" xfId="0" applyFont="1" applyAlignment="1">
      <alignment vertical="top"/>
    </xf>
    <xf numFmtId="0" fontId="14" fillId="2" borderId="0" xfId="0" applyFont="1" applyFill="1" applyAlignment="1">
      <alignment vertical="top" wrapText="1"/>
    </xf>
    <xf numFmtId="0" fontId="2" fillId="3" borderId="0" xfId="1" quotePrefix="1" applyFont="1" applyFill="1"/>
    <xf numFmtId="0" fontId="2" fillId="3" borderId="0" xfId="1" applyFont="1" applyFill="1"/>
    <xf numFmtId="0" fontId="3" fillId="0" borderId="0" xfId="0" applyFont="1" applyAlignment="1">
      <alignment horizontal="left" wrapText="1"/>
    </xf>
    <xf numFmtId="0" fontId="3" fillId="5" borderId="6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4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center"/>
    </xf>
  </cellXfs>
  <cellStyles count="3">
    <cellStyle name="Hyperlink" xfId="1" builtinId="8"/>
    <cellStyle name="Normal" xfId="0" builtinId="0"/>
    <cellStyle name="Percent" xfId="2" builtinId="5"/>
  </cellStyles>
  <dxfs count="67"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F0"/>
      </font>
      <fill>
        <patternFill>
          <bgColor rgb="FF00B0F0"/>
        </patternFill>
      </fill>
    </dxf>
    <dxf>
      <font>
        <b/>
        <i val="0"/>
        <color rgb="FFFF0000"/>
      </font>
      <numFmt numFmtId="30" formatCode="@"/>
      <fill>
        <patternFill patternType="none">
          <bgColor auto="1"/>
        </patternFill>
      </fill>
    </dxf>
    <dxf>
      <font>
        <b/>
        <i val="0"/>
        <color rgb="FFFF0000"/>
      </font>
      <numFmt numFmtId="30" formatCode="@"/>
      <fill>
        <patternFill patternType="none">
          <bgColor auto="1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F0"/>
      </font>
      <fill>
        <patternFill>
          <bgColor rgb="FF00B0F0"/>
        </patternFill>
      </fill>
    </dxf>
    <dxf>
      <font>
        <b/>
        <i val="0"/>
        <color rgb="FFFF0000"/>
      </font>
      <numFmt numFmtId="30" formatCode="@"/>
      <fill>
        <patternFill patternType="none">
          <bgColor auto="1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F0"/>
      </font>
      <fill>
        <patternFill>
          <bgColor rgb="FF00B0F0"/>
        </patternFill>
      </fill>
    </dxf>
    <dxf>
      <font>
        <b/>
        <i val="0"/>
        <color rgb="FFFF0000"/>
      </font>
      <numFmt numFmtId="30" formatCode="@"/>
      <fill>
        <patternFill patternType="none">
          <bgColor auto="1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F0"/>
      </font>
      <fill>
        <patternFill>
          <bgColor rgb="FF00B0F0"/>
        </patternFill>
      </fill>
    </dxf>
    <dxf>
      <font>
        <b/>
        <i val="0"/>
        <color rgb="FFFF0000"/>
      </font>
      <numFmt numFmtId="30" formatCode="@"/>
      <fill>
        <patternFill patternType="none">
          <bgColor auto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F0"/>
      </font>
      <fill>
        <patternFill>
          <bgColor rgb="FF00B0F0"/>
        </patternFill>
      </fill>
    </dxf>
    <dxf>
      <font>
        <b/>
        <i val="0"/>
        <color rgb="FFFF0000"/>
      </font>
      <numFmt numFmtId="30" formatCode="@"/>
      <fill>
        <patternFill patternType="none">
          <bgColor auto="1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F0"/>
      </font>
      <fill>
        <patternFill>
          <bgColor rgb="FF00B0F0"/>
        </patternFill>
      </fill>
    </dxf>
    <dxf>
      <font>
        <b/>
        <i val="0"/>
        <color rgb="FFFF0000"/>
      </font>
      <numFmt numFmtId="30" formatCode="@"/>
      <fill>
        <patternFill patternType="none">
          <bgColor auto="1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F0"/>
      </font>
      <fill>
        <patternFill>
          <bgColor rgb="FF00B0F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numFmt numFmtId="30" formatCode="@"/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0000"/>
      <color rgb="FF538DD5"/>
      <color rgb="FFA6FAAC"/>
      <color rgb="FFF98363"/>
      <color rgb="FFE6F694"/>
      <color rgb="FFB5CD81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gy9j38x7pidz7nl/Tutorial.mp4?dl=0" TargetMode="External"/><Relationship Id="rId2" Type="http://schemas.openxmlformats.org/officeDocument/2006/relationships/hyperlink" Target="https://resources.specialolympics.org/governance/program-quality-standards/program-quality-standards-frequently-asked-questions?locale=en" TargetMode="External"/><Relationship Id="rId1" Type="http://schemas.openxmlformats.org/officeDocument/2006/relationships/hyperlink" Target="https://resources.specialolympics.org/governance/program-quality-standards?locale=en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dropbox.com/s/h2uw5f301s4mlmw/Create%20a%20report.mp4?dl=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7A56C-BE50-4D39-9A32-83B5231AB34E}">
  <sheetPr>
    <tabColor theme="4" tint="0.39997558519241921"/>
    <pageSetUpPr fitToPage="1"/>
  </sheetPr>
  <dimension ref="A6:H42"/>
  <sheetViews>
    <sheetView showGridLines="0" tabSelected="1" showRuler="0" view="pageLayout" topLeftCell="A7" zoomScale="70" zoomScaleNormal="85" zoomScaleSheetLayoutView="70" zoomScalePageLayoutView="70" workbookViewId="0">
      <selection activeCell="C13" sqref="C13"/>
    </sheetView>
  </sheetViews>
  <sheetFormatPr defaultColWidth="3.21875" defaultRowHeight="15" x14ac:dyDescent="0.3"/>
  <cols>
    <col min="1" max="1" width="37" style="1" bestFit="1" customWidth="1"/>
    <col min="2" max="2" width="77.21875" style="2" customWidth="1"/>
    <col min="3" max="3" width="34.44140625" style="3" customWidth="1"/>
    <col min="4" max="4" width="23.44140625" style="4" bestFit="1" customWidth="1"/>
    <col min="5" max="5" width="32.77734375" style="4" customWidth="1"/>
    <col min="6" max="6" width="12.88671875" style="5" customWidth="1"/>
    <col min="7" max="7" width="12.5546875" style="5" customWidth="1"/>
    <col min="8" max="8" width="49.109375" style="5" customWidth="1"/>
    <col min="9" max="11" width="3.21875" style="1" customWidth="1"/>
    <col min="12" max="27" width="3.21875" style="1"/>
    <col min="28" max="28" width="3.21875" style="1" customWidth="1"/>
    <col min="29" max="16384" width="3.21875" style="1"/>
  </cols>
  <sheetData>
    <row r="6" spans="1:4" ht="17.399999999999999" x14ac:dyDescent="0.3">
      <c r="A6" s="24" t="s">
        <v>312</v>
      </c>
      <c r="B6" s="104" t="s">
        <v>313</v>
      </c>
    </row>
    <row r="7" spans="1:4" ht="17.399999999999999" x14ac:dyDescent="0.3">
      <c r="A7" s="24"/>
      <c r="B7" s="105"/>
    </row>
    <row r="8" spans="1:4" ht="34.799999999999997" x14ac:dyDescent="0.3">
      <c r="A8" s="24" t="s">
        <v>314</v>
      </c>
      <c r="B8" s="104" t="s">
        <v>315</v>
      </c>
    </row>
    <row r="9" spans="1:4" ht="17.399999999999999" x14ac:dyDescent="0.3">
      <c r="A9" s="24"/>
      <c r="B9" s="105"/>
    </row>
    <row r="10" spans="1:4" ht="17.399999999999999" x14ac:dyDescent="0.3">
      <c r="A10" s="25" t="s">
        <v>316</v>
      </c>
      <c r="B10" s="104" t="s">
        <v>317</v>
      </c>
    </row>
    <row r="11" spans="1:4" ht="17.399999999999999" x14ac:dyDescent="0.3">
      <c r="A11" s="24"/>
      <c r="B11" s="105"/>
    </row>
    <row r="12" spans="1:4" ht="16.8" x14ac:dyDescent="0.35">
      <c r="B12" s="31"/>
    </row>
    <row r="14" spans="1:4" ht="17.399999999999999" x14ac:dyDescent="0.3">
      <c r="A14" s="25" t="s">
        <v>318</v>
      </c>
      <c r="B14" s="32"/>
      <c r="D14" s="1"/>
    </row>
    <row r="15" spans="1:4" ht="17.399999999999999" x14ac:dyDescent="0.3">
      <c r="A15" s="25"/>
      <c r="B15" s="30" t="s">
        <v>319</v>
      </c>
      <c r="D15" s="1"/>
    </row>
    <row r="16" spans="1:4" ht="17.399999999999999" x14ac:dyDescent="0.3">
      <c r="A16" s="25"/>
      <c r="B16" s="9"/>
    </row>
    <row r="17" spans="1:3" ht="17.399999999999999" x14ac:dyDescent="0.3">
      <c r="A17" s="25" t="s">
        <v>320</v>
      </c>
      <c r="B17" s="32"/>
    </row>
    <row r="18" spans="1:3" ht="17.399999999999999" x14ac:dyDescent="0.3">
      <c r="A18" s="25"/>
      <c r="B18" s="30" t="s">
        <v>319</v>
      </c>
    </row>
    <row r="19" spans="1:3" ht="17.399999999999999" x14ac:dyDescent="0.3">
      <c r="A19" s="25"/>
      <c r="B19" s="9"/>
    </row>
    <row r="20" spans="1:3" ht="99" customHeight="1" x14ac:dyDescent="0.3">
      <c r="A20" s="25" t="s">
        <v>321</v>
      </c>
      <c r="B20" s="33"/>
    </row>
    <row r="21" spans="1:3" ht="17.399999999999999" x14ac:dyDescent="0.3">
      <c r="A21" s="25"/>
      <c r="B21" s="30" t="s">
        <v>322</v>
      </c>
    </row>
    <row r="22" spans="1:3" ht="17.399999999999999" x14ac:dyDescent="0.3">
      <c r="A22" s="25"/>
      <c r="B22" s="9"/>
    </row>
    <row r="23" spans="1:3" ht="17.399999999999999" x14ac:dyDescent="0.3">
      <c r="A23" s="25" t="s">
        <v>323</v>
      </c>
      <c r="B23" s="34"/>
    </row>
    <row r="24" spans="1:3" ht="17.399999999999999" x14ac:dyDescent="0.3">
      <c r="A24" s="25"/>
      <c r="B24" s="30" t="s">
        <v>324</v>
      </c>
    </row>
    <row r="25" spans="1:3" ht="18" x14ac:dyDescent="0.3">
      <c r="A25" s="26"/>
      <c r="B25"/>
    </row>
    <row r="26" spans="1:3" x14ac:dyDescent="0.3">
      <c r="B26" s="1"/>
    </row>
    <row r="27" spans="1:3" x14ac:dyDescent="0.3">
      <c r="B27" s="1"/>
      <c r="C27" s="28"/>
    </row>
    <row r="28" spans="1:3" ht="17.399999999999999" x14ac:dyDescent="0.3">
      <c r="A28" s="27" t="s">
        <v>325</v>
      </c>
      <c r="B28" s="107" t="s">
        <v>326</v>
      </c>
      <c r="C28" s="29"/>
    </row>
    <row r="29" spans="1:3" ht="31.2" x14ac:dyDescent="0.3">
      <c r="A29" s="106" t="s">
        <v>327</v>
      </c>
      <c r="B29" s="107" t="s">
        <v>328</v>
      </c>
      <c r="C29" s="29"/>
    </row>
    <row r="30" spans="1:3" x14ac:dyDescent="0.3">
      <c r="B30" s="107" t="s">
        <v>329</v>
      </c>
      <c r="C30" s="29"/>
    </row>
    <row r="31" spans="1:3" x14ac:dyDescent="0.3">
      <c r="B31" s="107" t="s">
        <v>330</v>
      </c>
      <c r="C31" s="29"/>
    </row>
    <row r="32" spans="1:3" x14ac:dyDescent="0.3">
      <c r="B32" s="107" t="s">
        <v>331</v>
      </c>
      <c r="C32" s="29"/>
    </row>
    <row r="33" spans="1:3" x14ac:dyDescent="0.3">
      <c r="B33" s="108" t="s">
        <v>332</v>
      </c>
      <c r="C33" s="29"/>
    </row>
    <row r="34" spans="1:3" x14ac:dyDescent="0.3">
      <c r="B34" s="107" t="s">
        <v>333</v>
      </c>
      <c r="C34" s="29"/>
    </row>
    <row r="35" spans="1:3" x14ac:dyDescent="0.3">
      <c r="B35" s="107" t="s">
        <v>334</v>
      </c>
      <c r="C35" s="29"/>
    </row>
    <row r="38" spans="1:3" ht="17.399999999999999" x14ac:dyDescent="0.3">
      <c r="A38" s="25" t="s">
        <v>335</v>
      </c>
      <c r="B38" s="109" t="s">
        <v>336</v>
      </c>
    </row>
    <row r="39" spans="1:3" ht="65.400000000000006" x14ac:dyDescent="0.35">
      <c r="B39" s="101" t="s">
        <v>337</v>
      </c>
    </row>
    <row r="40" spans="1:3" x14ac:dyDescent="0.3">
      <c r="B40" s="3"/>
    </row>
    <row r="41" spans="1:3" ht="18.600000000000001" thickBot="1" x14ac:dyDescent="0.4">
      <c r="A41" s="54" t="s">
        <v>338</v>
      </c>
    </row>
    <row r="42" spans="1:3" ht="18.600000000000001" thickBot="1" x14ac:dyDescent="0.4">
      <c r="A42" s="53" t="s">
        <v>339</v>
      </c>
      <c r="B42" s="55">
        <f>Data!C2</f>
        <v>0</v>
      </c>
      <c r="C42" s="56"/>
    </row>
  </sheetData>
  <conditionalFormatting sqref="B42">
    <cfRule type="dataBar" priority="1">
      <dataBar>
        <cfvo type="num" val="0"/>
        <cfvo type="num" val="1"/>
        <color theme="6" tint="0.39997558519241921"/>
      </dataBar>
      <extLst>
        <ext xmlns:x14="http://schemas.microsoft.com/office/spreadsheetml/2009/9/main" uri="{B025F937-C7B1-47D3-B67F-A62EFF666E3E}">
          <x14:id>{ED5CFC66-2652-4947-B4C2-0CCB2993822F}</x14:id>
        </ext>
      </extLst>
    </cfRule>
  </conditionalFormatting>
  <dataValidations disablePrompts="1" count="1">
    <dataValidation type="list" allowBlank="1" showInputMessage="1" showErrorMessage="1" sqref="B17" xr:uid="{136B2A05-8ED2-4E2D-80DA-9085F5A316CA}">
      <formula1>INDIRECT($B$14)</formula1>
    </dataValidation>
  </dataValidations>
  <hyperlinks>
    <hyperlink ref="B6" r:id="rId1" xr:uid="{7BFD7044-C7EA-4D3C-860A-87D6989468DC}"/>
    <hyperlink ref="B8" r:id="rId2" display="Ссылка на часто задаваемые вопросы PQS" xr:uid="{A46FFF5B-25AA-4436-A095-35F808B4260D}"/>
    <hyperlink ref="B10" r:id="rId3" xr:uid="{E55B4B08-2512-44D2-9230-DCA27C5465BD}"/>
    <hyperlink ref="B38" r:id="rId4" xr:uid="{57E00E3F-F6C8-49CA-8BEC-54D7FE1B895D}"/>
    <hyperlink ref="B33" location="'CP3'!A1" display="CP3 - ПОСТРОЕНИЕ БРЕНДА" xr:uid="{9157CF4E-F559-433D-8275-7EC56A549168}"/>
    <hyperlink ref="B32" location="'CP2'!A1" display="CP2 - УВЕЛИЧИТЬ ДОХОД" xr:uid="{F6CC395F-9C15-4050-A8E6-7544FF0C03C6}"/>
    <hyperlink ref="B34" location="'CP4'!A1" display="CP4 - СТРЕМЛЕНИЕ К СОВЕРШЕНСТВУ" xr:uid="{CFA0C0CF-C7C0-42D9-AE31-2B2804847534}"/>
    <hyperlink ref="B28" location="'C1'!A1" display="C1 - ЛОКАЛЬНОЕ ПРОГРАММИРОВАНИЕ" xr:uid="{97FD00B8-C1AE-489D-8F2E-849BAFC92AF2}"/>
    <hyperlink ref="B29" location="'C2'!A1" display="C2 – УСИЛЕНИЕ СПОРТСМЕНОВ" xr:uid="{14AE3AF6-39BD-42CD-8033-38D6ECA94629}"/>
    <hyperlink ref="B30" location="'C3'!A1" display="C3 - РАСШИРЯЙТЕ ИНКЛЮЗИВНЫЕ ПРАКТИК" xr:uid="{AFB37BA5-C5C6-47E5-AF53-6E44AACD568C}"/>
    <hyperlink ref="B35" location="Cводка!A1" display="Cводка" xr:uid="{3CF2691A-C022-4C36-B0C1-1DE24E383A8E}"/>
    <hyperlink ref="B31" location="'CP1'!A1" display="CP1 - ЦИФРОВИЗАЦИЯ ДВИЖЕНИЯ" xr:uid="{F8640A66-86E4-45D3-A95C-970099B91B42}"/>
  </hyperlinks>
  <pageMargins left="0.7" right="0.7" top="0.75" bottom="0.75" header="0.3" footer="0.3"/>
  <pageSetup paperSize="9" scale="59" orientation="portrait" r:id="rId5"/>
  <headerFooter scaleWithDoc="0" alignWithMargins="0">
    <oddHeader>&amp;L&amp;"Ubuntu,Regular"&amp;12Добро пожаловать в Стандарты качества программы (PQS)
Инструмент самооценки&amp;R&amp;G</oddHeader>
    <oddFooter xml:space="preserve">&amp;LPQS V3 Self-Assessment 
</oddFooter>
  </headerFooter>
  <legacyDrawingHF r:id="rId6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D5CFC66-2652-4947-B4C2-0CCB2993822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B42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5651C-BEA3-493F-8CD1-68DF05773A70}">
  <sheetPr codeName="Sheet3">
    <pageSetUpPr autoPageBreaks="0"/>
  </sheetPr>
  <dimension ref="A1:Z255"/>
  <sheetViews>
    <sheetView topLeftCell="G1" zoomScale="70" zoomScaleNormal="70" workbookViewId="0">
      <selection activeCell="U11" sqref="U11"/>
    </sheetView>
  </sheetViews>
  <sheetFormatPr defaultColWidth="8.77734375" defaultRowHeight="14.4" x14ac:dyDescent="0.3"/>
  <cols>
    <col min="1" max="1" width="8.33203125" customWidth="1"/>
    <col min="2" max="2" width="31.109375" bestFit="1" customWidth="1"/>
    <col min="3" max="3" width="21.6640625" customWidth="1"/>
    <col min="4" max="4" width="31.44140625" bestFit="1" customWidth="1"/>
    <col min="5" max="5" width="29" bestFit="1" customWidth="1"/>
    <col min="6" max="6" width="41.5546875" bestFit="1" customWidth="1"/>
    <col min="7" max="7" width="14.6640625" style="64" bestFit="1" customWidth="1"/>
    <col min="8" max="8" width="33.6640625" customWidth="1"/>
    <col min="9" max="9" width="12" customWidth="1"/>
    <col min="10" max="10" width="8.77734375" customWidth="1"/>
    <col min="13" max="13" width="10.21875" customWidth="1"/>
    <col min="14" max="14" width="18.88671875" customWidth="1"/>
    <col min="15" max="15" width="10.33203125" customWidth="1"/>
    <col min="17" max="17" width="29" bestFit="1" customWidth="1"/>
    <col min="18" max="18" width="19.6640625" style="73" bestFit="1" customWidth="1"/>
    <col min="19" max="19" width="4.44140625" style="73" customWidth="1"/>
    <col min="20" max="20" width="3.44140625" customWidth="1"/>
    <col min="21" max="21" width="20.21875" customWidth="1"/>
    <col min="22" max="22" width="14.21875" customWidth="1"/>
  </cols>
  <sheetData>
    <row r="1" spans="1:23" ht="43.2" x14ac:dyDescent="0.3">
      <c r="A1" s="63" t="s">
        <v>0</v>
      </c>
      <c r="B1" s="63" t="s">
        <v>272</v>
      </c>
      <c r="C1" s="63" t="s">
        <v>339</v>
      </c>
      <c r="D1" s="63" t="s">
        <v>427</v>
      </c>
      <c r="E1" s="63" t="s">
        <v>342</v>
      </c>
      <c r="F1" s="63" t="s">
        <v>624</v>
      </c>
      <c r="G1" s="65" t="s">
        <v>265</v>
      </c>
      <c r="H1" s="66" t="s">
        <v>266</v>
      </c>
      <c r="I1" s="75" t="str">
        <f>D2</f>
        <v>Стадия 1 еще не достигнута</v>
      </c>
      <c r="J1" s="66" t="str">
        <f>D3</f>
        <v>Стадия 1</v>
      </c>
      <c r="K1" s="66" t="str">
        <f>D4</f>
        <v>Стадия 2</v>
      </c>
      <c r="L1" s="66" t="str">
        <f>D5</f>
        <v>Стадия 3</v>
      </c>
      <c r="M1" s="66" t="str">
        <f>D6</f>
        <v>Стадия 3+</v>
      </c>
      <c r="N1" s="66" t="s">
        <v>273</v>
      </c>
      <c r="O1" s="66" t="s">
        <v>264</v>
      </c>
      <c r="Q1" s="63" t="s">
        <v>311</v>
      </c>
      <c r="R1" s="72" t="s">
        <v>268</v>
      </c>
      <c r="S1" s="72" t="s">
        <v>269</v>
      </c>
      <c r="T1" s="63"/>
      <c r="U1" s="63" t="s">
        <v>629</v>
      </c>
    </row>
    <row r="2" spans="1:23" ht="15.6" x14ac:dyDescent="0.3">
      <c r="A2" t="s">
        <v>1</v>
      </c>
      <c r="B2" t="s">
        <v>46</v>
      </c>
      <c r="C2" s="71">
        <f>O9/G9</f>
        <v>0</v>
      </c>
      <c r="D2" t="s">
        <v>644</v>
      </c>
      <c r="E2" t="s">
        <v>638</v>
      </c>
      <c r="F2" s="38" t="s">
        <v>263</v>
      </c>
      <c r="G2" s="76">
        <f>COUNTA('C1'!B2:B19)</f>
        <v>18</v>
      </c>
      <c r="H2" s="114" t="s">
        <v>630</v>
      </c>
      <c r="I2" s="67">
        <f>COUNTIF('C1'!F:F, Data!$D$2)</f>
        <v>0</v>
      </c>
      <c r="J2" s="67">
        <f>COUNTIF('C1'!F:F, Data!$D$3)</f>
        <v>0</v>
      </c>
      <c r="K2" s="67">
        <f>COUNTIF('C1'!F:F, Data!$D$4)</f>
        <v>0</v>
      </c>
      <c r="L2" s="67">
        <f>COUNTIF('C1'!F:F, Data!$D$5)</f>
        <v>0</v>
      </c>
      <c r="M2" s="67">
        <f>COUNTIF('C1'!F:F, Data!$D$6)</f>
        <v>0</v>
      </c>
      <c r="N2" s="67">
        <f>SUM(L2:M2)</f>
        <v>0</v>
      </c>
      <c r="O2" s="77">
        <f>SUM(I2:M2)</f>
        <v>0</v>
      </c>
      <c r="Q2" t="str">
        <f>F1</f>
        <v>Стандарты, определенные как ВЫСОКИЙ приоритет</v>
      </c>
      <c r="R2" s="79">
        <f>SUM(COUNTA('C1'!H2:H19),COUNTA('C2'!H2:H8), COUNTA('C3'!H2:H6), COUNTA('CP1'!H2:H9), COUNTA('CP2'!H2:H6),  COUNTA('CP3'!H2:H10), COUNTA('CP4'!H2:H18))</f>
        <v>0</v>
      </c>
      <c r="S2" s="71">
        <f>R2/$R$5</f>
        <v>0</v>
      </c>
      <c r="T2" s="8"/>
      <c r="U2" s="114" t="s">
        <v>648</v>
      </c>
      <c r="V2" s="67">
        <f>SUM(COUNTIF('C1'!J:J, U2),COUNTIF('C2'!J:J, U2), COUNTIF('C3'!J:J, U2), COUNTIF('CP1'!J:J, U2), COUNTIF('CP2'!J:J, U2),  COUNTIF('CP3'!J:J, U2), COUNTIF('CP4'!J:J, U2))</f>
        <v>0</v>
      </c>
      <c r="W2" s="68">
        <f>V2/$R$5</f>
        <v>0</v>
      </c>
    </row>
    <row r="3" spans="1:23" ht="15.6" x14ac:dyDescent="0.3">
      <c r="A3" t="s">
        <v>2</v>
      </c>
      <c r="B3" t="s">
        <v>210</v>
      </c>
      <c r="D3" t="s">
        <v>640</v>
      </c>
      <c r="E3" t="s">
        <v>640</v>
      </c>
      <c r="F3" s="39"/>
      <c r="G3" s="76">
        <f>COUNTA('C2'!B2:B8)</f>
        <v>7</v>
      </c>
      <c r="H3" s="114" t="s">
        <v>631</v>
      </c>
      <c r="I3" s="67">
        <f>COUNTIF('C2'!F:F, Data!$D$2)</f>
        <v>0</v>
      </c>
      <c r="J3" s="67">
        <f>COUNTIF('C2'!F:F, Data!$D$3)</f>
        <v>0</v>
      </c>
      <c r="K3" s="67">
        <f>COUNTIF('C2'!F:F, Data!$D$4)</f>
        <v>0</v>
      </c>
      <c r="L3" s="67">
        <f>COUNTIF('C2'!F:F, Data!$D$5)</f>
        <v>0</v>
      </c>
      <c r="M3" s="67">
        <f>COUNTIF('C2'!F:F, Data!$D$6)</f>
        <v>0</v>
      </c>
      <c r="N3" s="67">
        <f t="shared" ref="N3:N7" si="0">SUM(L3:M3)</f>
        <v>0</v>
      </c>
      <c r="O3" s="77">
        <f t="shared" ref="O3:O8" si="1">SUM(I3:M3)</f>
        <v>0</v>
      </c>
      <c r="Q3" t="str">
        <f>E2</f>
        <v>В настоящее время не является приоритетом</v>
      </c>
      <c r="R3" s="79">
        <f>SUM(COUNTIF('C1'!G:G, E2),COUNTIF('C2'!G:G, E2), COUNTIF('C3'!G:G, E2), COUNTIF('CP1'!G:G, E2), COUNTIF('CP2'!G:G, E2),  COUNTIF('CP3'!G:G, E2), COUNTIF('CP4'!G:G, E2))</f>
        <v>0</v>
      </c>
      <c r="S3" s="71">
        <f>R3/$R$5</f>
        <v>0</v>
      </c>
      <c r="T3" s="8"/>
      <c r="U3" s="67" t="s">
        <v>649</v>
      </c>
      <c r="V3" s="67">
        <f>SUM(COUNTIF('C1'!J:J, U3),COUNTIF('C2'!J:J, U3), COUNTIF('C3'!J:J, U3), COUNTIF('CP1'!J:J, U3), COUNTIF('CP2'!J:J, U3),  COUNTIF('CP3'!J:J, U3), COUNTIF('CP4'!J:J, U3))</f>
        <v>0</v>
      </c>
      <c r="W3" s="68">
        <f t="shared" ref="W3:W7" si="2">V3/$R$5</f>
        <v>0</v>
      </c>
    </row>
    <row r="4" spans="1:23" x14ac:dyDescent="0.3">
      <c r="A4" t="s">
        <v>3</v>
      </c>
      <c r="B4" t="s">
        <v>211</v>
      </c>
      <c r="D4" t="s">
        <v>641</v>
      </c>
      <c r="E4" t="s">
        <v>641</v>
      </c>
      <c r="F4" s="40"/>
      <c r="G4" s="76">
        <f>COUNTA('C3'!B2:B6)</f>
        <v>5</v>
      </c>
      <c r="H4" s="114" t="s">
        <v>632</v>
      </c>
      <c r="I4" s="67">
        <f>COUNTIF('C3'!F:F, Data!$D$2)</f>
        <v>0</v>
      </c>
      <c r="J4" s="67">
        <f>COUNTIF('C3'!F:F, Data!$D$3)</f>
        <v>0</v>
      </c>
      <c r="K4" s="67">
        <f>COUNTIF('C3'!F:F, Data!$D$4)</f>
        <v>0</v>
      </c>
      <c r="L4" s="67">
        <f>COUNTIF('C3'!F:F, Data!$D$5)</f>
        <v>0</v>
      </c>
      <c r="M4" s="67">
        <f>COUNTIF('C3'!F:F, Data!$D$6)</f>
        <v>0</v>
      </c>
      <c r="N4" s="67">
        <f>SUM(L4:M4)</f>
        <v>0</v>
      </c>
      <c r="O4" s="77">
        <f t="shared" si="1"/>
        <v>0</v>
      </c>
      <c r="Q4" t="str">
        <f>E6</f>
        <v>Достигнут высший уровень</v>
      </c>
      <c r="R4" s="79">
        <f>SUM(COUNTIF('C1'!G:G, E6),COUNTIF('C2'!G:G, E6), COUNTIF('C3'!G:G, E6), COUNTIF('CP1'!G:G, E6), COUNTIF('CP2'!G:G, E6),  COUNTIF('CP3'!G:G, E6), COUNTIF('CP4'!G:G, E6))</f>
        <v>0</v>
      </c>
      <c r="S4" s="71">
        <f>R4/$R$5</f>
        <v>0</v>
      </c>
      <c r="T4" s="8"/>
      <c r="U4" s="67" t="s">
        <v>645</v>
      </c>
      <c r="V4" s="67">
        <f>SUM(COUNTIF('C1'!J:J, U4),COUNTIF('C2'!J:J, U4), COUNTIF('C3'!J:J, U4), COUNTIF('CP1'!J:J, U4), COUNTIF('CP2'!J:J, U4),  COUNTIF('CP3'!J:J, U4), COUNTIF('CP4'!J:J, U4))</f>
        <v>0</v>
      </c>
      <c r="W4" s="68">
        <f t="shared" si="2"/>
        <v>0</v>
      </c>
    </row>
    <row r="5" spans="1:23" x14ac:dyDescent="0.3">
      <c r="A5" t="s">
        <v>4</v>
      </c>
      <c r="B5" t="s">
        <v>88</v>
      </c>
      <c r="D5" t="s">
        <v>642</v>
      </c>
      <c r="E5" t="s">
        <v>642</v>
      </c>
      <c r="G5" s="76">
        <f>COUNTA('CP1'!B2:B9)</f>
        <v>8</v>
      </c>
      <c r="H5" s="114" t="s">
        <v>633</v>
      </c>
      <c r="I5" s="67">
        <f>COUNTIF('CP1'!F:F, Data!$D$2)</f>
        <v>0</v>
      </c>
      <c r="J5" s="67">
        <f>COUNTIF('CP1'!F:F, Data!$D$3)</f>
        <v>0</v>
      </c>
      <c r="K5" s="67">
        <f>COUNTIF('CP1'!F:F, Data!$D$4)</f>
        <v>0</v>
      </c>
      <c r="L5" s="67">
        <f>COUNTIF('CP1'!F:F, Data!$D$5)</f>
        <v>0</v>
      </c>
      <c r="M5" s="67">
        <f>COUNTIF('CP1'!F:F, Data!$D$6)</f>
        <v>0</v>
      </c>
      <c r="N5" s="67">
        <f t="shared" si="0"/>
        <v>0</v>
      </c>
      <c r="O5" s="77">
        <f t="shared" si="1"/>
        <v>0</v>
      </c>
      <c r="Q5" t="s">
        <v>265</v>
      </c>
      <c r="R5" s="73">
        <f>COUNTA('C1'!B2:B19)+COUNTA('C2'!B2:B8)+COUNTA('C3'!B2:B6)+COUNTA('CP1'!B2:B9)+COUNTA('CP2'!B2:B6)+COUNTA('CP3'!B2:B10)+COUNTA('CP4'!B2:B18)</f>
        <v>69</v>
      </c>
      <c r="U5" s="67" t="s">
        <v>646</v>
      </c>
      <c r="V5" s="67">
        <f>SUM(COUNTIF('C1'!J:J, U5),COUNTIF('C2'!J:J, U5), COUNTIF('C3'!J:J, U5), COUNTIF('CP1'!J:J, U5), COUNTIF('CP2'!J:J, U5),  COUNTIF('CP3'!J:J, U5), COUNTIF('CP4'!J:J, U5))</f>
        <v>0</v>
      </c>
      <c r="W5" s="68">
        <f t="shared" si="2"/>
        <v>0</v>
      </c>
    </row>
    <row r="6" spans="1:23" ht="14.4" customHeight="1" x14ac:dyDescent="0.3">
      <c r="A6" t="s">
        <v>5</v>
      </c>
      <c r="B6" t="s">
        <v>166</v>
      </c>
      <c r="D6" t="s">
        <v>643</v>
      </c>
      <c r="E6" t="s">
        <v>639</v>
      </c>
      <c r="G6" s="76">
        <f>COUNTA('CP2'!B2:B6)</f>
        <v>5</v>
      </c>
      <c r="H6" s="114" t="s">
        <v>634</v>
      </c>
      <c r="I6" s="67">
        <f>COUNTIF('CP2'!F:F, Data!$D$2)</f>
        <v>0</v>
      </c>
      <c r="J6" s="67">
        <f>COUNTIF('CP2'!F:F, Data!$D$3)</f>
        <v>0</v>
      </c>
      <c r="K6" s="67">
        <f>COUNTIF('CP2'!F:F, Data!$D$4)</f>
        <v>0</v>
      </c>
      <c r="L6" s="67">
        <f>COUNTIF('CP2'!F:F, Data!$D$5)</f>
        <v>0</v>
      </c>
      <c r="M6" s="67">
        <f>COUNTIF('CP2'!F:F, Data!$D$6)</f>
        <v>0</v>
      </c>
      <c r="N6" s="67">
        <f t="shared" si="0"/>
        <v>0</v>
      </c>
      <c r="O6" s="77">
        <f t="shared" si="1"/>
        <v>0</v>
      </c>
      <c r="U6" s="67" t="s">
        <v>647</v>
      </c>
      <c r="V6" s="67">
        <f>SUM(COUNTIF('C1'!J:J, U6),COUNTIF('C2'!J:J, U6), COUNTIF('C3'!J:J, U6), COUNTIF('CP1'!J:J, U6), COUNTIF('CP2'!J:J, U6),  COUNTIF('CP3'!J:J, U6), COUNTIF('CP4'!J:J, U6))</f>
        <v>0</v>
      </c>
      <c r="W6" s="68">
        <f t="shared" si="2"/>
        <v>0</v>
      </c>
    </row>
    <row r="7" spans="1:23" x14ac:dyDescent="0.3">
      <c r="A7" t="s">
        <v>6</v>
      </c>
      <c r="B7" t="s">
        <v>47</v>
      </c>
      <c r="G7" s="76">
        <f>COUNTA('CP3'!B2:B10)</f>
        <v>9</v>
      </c>
      <c r="H7" s="114" t="s">
        <v>635</v>
      </c>
      <c r="I7" s="67">
        <f>COUNTIF('CP3'!F:F, Data!$D$2)</f>
        <v>0</v>
      </c>
      <c r="J7" s="67">
        <f>COUNTIF('CP3'!F:F, Data!$D$3)</f>
        <v>0</v>
      </c>
      <c r="K7" s="67">
        <f>COUNTIF('CP3'!F:F, Data!$D$4)</f>
        <v>0</v>
      </c>
      <c r="L7" s="67">
        <f>COUNTIF('CP3'!F:F, Data!$D$5)</f>
        <v>0</v>
      </c>
      <c r="M7" s="67">
        <f>COUNTIF('CP3'!F:F, Data!$D$6)</f>
        <v>0</v>
      </c>
      <c r="N7" s="67">
        <f t="shared" si="0"/>
        <v>0</v>
      </c>
      <c r="O7" s="77">
        <f t="shared" si="1"/>
        <v>0</v>
      </c>
      <c r="U7" s="67" t="s">
        <v>264</v>
      </c>
      <c r="V7" s="67">
        <f>SUM(V3:V6)</f>
        <v>0</v>
      </c>
      <c r="W7" s="68">
        <f t="shared" si="2"/>
        <v>0</v>
      </c>
    </row>
    <row r="8" spans="1:23" ht="15" thickBot="1" x14ac:dyDescent="0.35">
      <c r="A8" t="s">
        <v>7</v>
      </c>
      <c r="B8" t="s">
        <v>89</v>
      </c>
      <c r="G8" s="76">
        <f>COUNTA('CP4'!B2:B18)</f>
        <v>17</v>
      </c>
      <c r="H8" s="114" t="s">
        <v>636</v>
      </c>
      <c r="I8" s="67">
        <f>COUNTIF('CP4'!F:F, Data!$D$2)</f>
        <v>0</v>
      </c>
      <c r="J8" s="67">
        <f>COUNTIF('CP4'!F:F, Data!$D$3)</f>
        <v>0</v>
      </c>
      <c r="K8" s="67">
        <f>COUNTIF('CP4'!F:F, Data!$D$4)</f>
        <v>0</v>
      </c>
      <c r="L8" s="67">
        <f>COUNTIF('CP4'!F:F, Data!$D$5)</f>
        <v>0</v>
      </c>
      <c r="M8" s="67">
        <f>COUNTIF('CP4'!F:F, Data!$D$6)</f>
        <v>0</v>
      </c>
      <c r="N8" s="67">
        <f>SUM(L8:M8)</f>
        <v>0</v>
      </c>
      <c r="O8" s="77">
        <f t="shared" si="1"/>
        <v>0</v>
      </c>
    </row>
    <row r="9" spans="1:23" ht="15.6" thickBot="1" x14ac:dyDescent="0.4">
      <c r="B9" t="s">
        <v>188</v>
      </c>
      <c r="G9" s="76">
        <f>SUM(G2:G8)</f>
        <v>69</v>
      </c>
      <c r="H9" s="102" t="s">
        <v>637</v>
      </c>
      <c r="I9" s="67">
        <f>SUM(I2:I8)</f>
        <v>0</v>
      </c>
      <c r="J9" s="67">
        <f t="shared" ref="J9:M9" si="3">SUM(J2:J8)</f>
        <v>0</v>
      </c>
      <c r="K9" s="67">
        <f t="shared" si="3"/>
        <v>0</v>
      </c>
      <c r="L9" s="67">
        <f t="shared" si="3"/>
        <v>0</v>
      </c>
      <c r="M9" s="67">
        <f t="shared" si="3"/>
        <v>0</v>
      </c>
      <c r="N9" s="67">
        <f>SUM(L9:M9)</f>
        <v>0</v>
      </c>
      <c r="O9" s="77">
        <f>SUM(I9:M9)</f>
        <v>0</v>
      </c>
    </row>
    <row r="10" spans="1:23" x14ac:dyDescent="0.3">
      <c r="B10" t="s">
        <v>146</v>
      </c>
    </row>
    <row r="11" spans="1:23" ht="43.2" x14ac:dyDescent="0.3">
      <c r="B11" t="s">
        <v>212</v>
      </c>
      <c r="H11" s="66" t="s">
        <v>267</v>
      </c>
      <c r="I11" s="75" t="str">
        <f>I1</f>
        <v>Стадия 1 еще не достигнута</v>
      </c>
      <c r="J11" s="75" t="str">
        <f t="shared" ref="J11:N11" si="4">J1</f>
        <v>Стадия 1</v>
      </c>
      <c r="K11" s="75" t="str">
        <f t="shared" si="4"/>
        <v>Стадия 2</v>
      </c>
      <c r="L11" s="75" t="str">
        <f t="shared" si="4"/>
        <v>Стадия 3</v>
      </c>
      <c r="M11" s="75" t="str">
        <f t="shared" si="4"/>
        <v>Стадия 3+</v>
      </c>
      <c r="N11" s="75" t="str">
        <f t="shared" si="4"/>
        <v>Etapa 3 or 3+</v>
      </c>
      <c r="O11" s="66" t="s">
        <v>262</v>
      </c>
    </row>
    <row r="12" spans="1:23" x14ac:dyDescent="0.3">
      <c r="B12" t="s">
        <v>213</v>
      </c>
      <c r="H12" s="67" t="str">
        <f>H2</f>
        <v>C1 - РАЗВИТИЕ МЕСТНОЙ ПРОГРАММНОЙ ДЕЯТЕЛЬНОСТИ</v>
      </c>
      <c r="I12" s="68">
        <f t="shared" ref="I12:N12" si="5">I2/$G$2</f>
        <v>0</v>
      </c>
      <c r="J12" s="68">
        <f t="shared" si="5"/>
        <v>0</v>
      </c>
      <c r="K12" s="68">
        <f t="shared" si="5"/>
        <v>0</v>
      </c>
      <c r="L12" s="68">
        <f t="shared" si="5"/>
        <v>0</v>
      </c>
      <c r="M12" s="68">
        <f t="shared" si="5"/>
        <v>0</v>
      </c>
      <c r="N12" s="68">
        <f t="shared" si="5"/>
        <v>0</v>
      </c>
      <c r="O12" s="69">
        <f>SUM(I12:M12)</f>
        <v>0</v>
      </c>
    </row>
    <row r="13" spans="1:23" x14ac:dyDescent="0.3">
      <c r="B13" t="s">
        <v>90</v>
      </c>
      <c r="H13" s="67" t="str">
        <f t="shared" ref="H13:H19" si="6">H3</f>
        <v>C2 – РАСШИРЕНИЕ BОЗМОЖНОСТЕЙ АТЛЕТОВ</v>
      </c>
      <c r="I13" s="68">
        <f>I3/$G$3</f>
        <v>0</v>
      </c>
      <c r="J13" s="68">
        <f>J3/$G$3</f>
        <v>0</v>
      </c>
      <c r="K13" s="68">
        <f>K3/$G$3</f>
        <v>0</v>
      </c>
      <c r="L13" s="68">
        <f t="shared" ref="L13" si="7">L3/$G$3</f>
        <v>0</v>
      </c>
      <c r="M13" s="68">
        <f>M3/$G$3</f>
        <v>0</v>
      </c>
      <c r="N13" s="68">
        <f>N3/$G$3</f>
        <v>0</v>
      </c>
      <c r="O13" s="69">
        <f>SUM(I13:M13)</f>
        <v>0</v>
      </c>
    </row>
    <row r="14" spans="1:23" x14ac:dyDescent="0.3">
      <c r="B14" t="s">
        <v>189</v>
      </c>
      <c r="H14" s="67" t="str">
        <f t="shared" si="6"/>
        <v>C3 - РАСШИРЕНИЕ ИНКЛЮЗИВНЫX ПРАКТИК</v>
      </c>
      <c r="I14" s="68">
        <f>I4/$G$4</f>
        <v>0</v>
      </c>
      <c r="J14" s="68">
        <f t="shared" ref="J14:M14" si="8">J4/$G$4</f>
        <v>0</v>
      </c>
      <c r="K14" s="68">
        <f t="shared" si="8"/>
        <v>0</v>
      </c>
      <c r="L14" s="68">
        <f t="shared" si="8"/>
        <v>0</v>
      </c>
      <c r="M14" s="68">
        <f t="shared" si="8"/>
        <v>0</v>
      </c>
      <c r="N14" s="68">
        <f>N4/$G$4</f>
        <v>0</v>
      </c>
      <c r="O14" s="69">
        <f t="shared" ref="O14:O18" si="9">SUM(I14:M14)</f>
        <v>0</v>
      </c>
    </row>
    <row r="15" spans="1:23" x14ac:dyDescent="0.3">
      <c r="B15" t="s">
        <v>48</v>
      </c>
      <c r="H15" s="67" t="str">
        <f t="shared" si="6"/>
        <v>CP1 - ЦИФРОВИЗАЦИЯ ДВИЖЕНИЯ</v>
      </c>
      <c r="I15" s="68">
        <f>I5/$G$5</f>
        <v>0</v>
      </c>
      <c r="J15" s="68">
        <f t="shared" ref="J15:M15" si="10">J5/$G$5</f>
        <v>0</v>
      </c>
      <c r="K15" s="68">
        <f t="shared" si="10"/>
        <v>0</v>
      </c>
      <c r="L15" s="68">
        <f t="shared" si="10"/>
        <v>0</v>
      </c>
      <c r="M15" s="68">
        <f t="shared" si="10"/>
        <v>0</v>
      </c>
      <c r="N15" s="68">
        <f>N5/$G$5</f>
        <v>0</v>
      </c>
      <c r="O15" s="69">
        <f t="shared" si="9"/>
        <v>0</v>
      </c>
    </row>
    <row r="16" spans="1:23" x14ac:dyDescent="0.3">
      <c r="B16" t="s">
        <v>91</v>
      </c>
      <c r="H16" s="67" t="str">
        <f t="shared" si="6"/>
        <v>CP2 - УВЕЛИЧЕНИЕ ДОХОДА</v>
      </c>
      <c r="I16" s="68">
        <f>I6/$G$6</f>
        <v>0</v>
      </c>
      <c r="J16" s="68">
        <f t="shared" ref="J16:M16" si="11">J6/$G$6</f>
        <v>0</v>
      </c>
      <c r="K16" s="68">
        <f>K6/$G$6</f>
        <v>0</v>
      </c>
      <c r="L16" s="68">
        <f t="shared" si="11"/>
        <v>0</v>
      </c>
      <c r="M16" s="68">
        <f t="shared" si="11"/>
        <v>0</v>
      </c>
      <c r="N16" s="68">
        <f>N6/$G$6</f>
        <v>0</v>
      </c>
      <c r="O16" s="69">
        <f t="shared" si="9"/>
        <v>0</v>
      </c>
    </row>
    <row r="17" spans="2:26" x14ac:dyDescent="0.3">
      <c r="B17" t="s">
        <v>92</v>
      </c>
      <c r="H17" s="67" t="str">
        <f t="shared" si="6"/>
        <v>CP3 - ПОСТРОЕНИЕ БРЕНДА</v>
      </c>
      <c r="I17" s="68">
        <f>I7/$G$7</f>
        <v>0</v>
      </c>
      <c r="J17" s="68">
        <f t="shared" ref="J17:N17" si="12">J7/$G$7</f>
        <v>0</v>
      </c>
      <c r="K17" s="68">
        <f t="shared" si="12"/>
        <v>0</v>
      </c>
      <c r="L17" s="68">
        <f t="shared" si="12"/>
        <v>0</v>
      </c>
      <c r="M17" s="68">
        <f t="shared" si="12"/>
        <v>0</v>
      </c>
      <c r="N17" s="68">
        <f t="shared" si="12"/>
        <v>0</v>
      </c>
      <c r="O17" s="69">
        <f>SUM(I17:M17)</f>
        <v>0</v>
      </c>
    </row>
    <row r="18" spans="2:26" x14ac:dyDescent="0.3">
      <c r="B18" t="s">
        <v>190</v>
      </c>
      <c r="H18" s="67" t="str">
        <f t="shared" si="6"/>
        <v>CP4 - СТРЕМЛЕНИЕ К СОВЕРШЕНСТВУ</v>
      </c>
      <c r="I18" s="68">
        <f>I8/$G$8</f>
        <v>0</v>
      </c>
      <c r="J18" s="68">
        <f t="shared" ref="J18:N18" si="13">J8/$G$8</f>
        <v>0</v>
      </c>
      <c r="K18" s="68">
        <f t="shared" si="13"/>
        <v>0</v>
      </c>
      <c r="L18" s="68">
        <f t="shared" si="13"/>
        <v>0</v>
      </c>
      <c r="M18" s="68">
        <f t="shared" si="13"/>
        <v>0</v>
      </c>
      <c r="N18" s="68">
        <f t="shared" si="13"/>
        <v>0</v>
      </c>
      <c r="O18" s="69">
        <f t="shared" si="9"/>
        <v>0</v>
      </c>
    </row>
    <row r="19" spans="2:26" x14ac:dyDescent="0.3">
      <c r="B19" t="s">
        <v>167</v>
      </c>
      <c r="H19" s="67" t="str">
        <f t="shared" si="6"/>
        <v>Все области стратегического плана</v>
      </c>
      <c r="I19" s="68">
        <f>I9/$G$9</f>
        <v>0</v>
      </c>
      <c r="J19" s="68">
        <f t="shared" ref="J19:M19" si="14">J9/$G$9</f>
        <v>0</v>
      </c>
      <c r="K19" s="68">
        <f t="shared" si="14"/>
        <v>0</v>
      </c>
      <c r="L19" s="68">
        <f t="shared" si="14"/>
        <v>0</v>
      </c>
      <c r="M19" s="68">
        <f t="shared" si="14"/>
        <v>0</v>
      </c>
      <c r="N19" s="68">
        <f>N9/$G$9</f>
        <v>0</v>
      </c>
      <c r="O19" s="69">
        <f>SUM(I19:M19)</f>
        <v>0</v>
      </c>
    </row>
    <row r="20" spans="2:26" x14ac:dyDescent="0.3">
      <c r="B20" t="s">
        <v>49</v>
      </c>
    </row>
    <row r="21" spans="2:26" x14ac:dyDescent="0.3">
      <c r="B21" t="s">
        <v>191</v>
      </c>
    </row>
    <row r="22" spans="2:26" ht="72" x14ac:dyDescent="0.3">
      <c r="B22" t="s">
        <v>93</v>
      </c>
      <c r="H22" s="66" t="s">
        <v>270</v>
      </c>
      <c r="I22" s="75" t="str">
        <f>E2</f>
        <v>В настоящее время не является приоритетом</v>
      </c>
      <c r="J22" s="66" t="str">
        <f>E3</f>
        <v>Стадия 1</v>
      </c>
      <c r="K22" s="66" t="str">
        <f>E4</f>
        <v>Стадия 2</v>
      </c>
      <c r="L22" s="66" t="str">
        <f>E5</f>
        <v>Стадия 3</v>
      </c>
      <c r="M22" s="75" t="str">
        <f>E6</f>
        <v>Достигнут высший уровень</v>
      </c>
      <c r="N22" s="75" t="str">
        <f>F1</f>
        <v>Стандарты, определенные как ВЫСОКИЙ приоритет</v>
      </c>
      <c r="O22" s="66" t="s">
        <v>264</v>
      </c>
    </row>
    <row r="23" spans="2:26" x14ac:dyDescent="0.3">
      <c r="B23" t="s">
        <v>94</v>
      </c>
      <c r="H23" s="67" t="str">
        <f>H12</f>
        <v>C1 - РАЗВИТИЕ МЕСТНОЙ ПРОГРАММНОЙ ДЕЯТЕЛЬНОСТИ</v>
      </c>
      <c r="I23" s="67">
        <f>COUNTIF('C1'!G:G, Data!$E$2)</f>
        <v>0</v>
      </c>
      <c r="J23" s="67">
        <f>COUNTIF('C1'!G:G, Data!$E$3)</f>
        <v>0</v>
      </c>
      <c r="K23" s="67">
        <f>COUNTIF('C1'!G:G, Data!$E$4)</f>
        <v>0</v>
      </c>
      <c r="L23" s="67">
        <f>COUNTIF('C1'!G:G, Data!$E$5)</f>
        <v>0</v>
      </c>
      <c r="M23" s="67">
        <f>COUNTIF('C1'!G:G, Data!$E$6)</f>
        <v>0</v>
      </c>
      <c r="N23" s="67">
        <f>COUNTA('C1'!H2:H19)</f>
        <v>0</v>
      </c>
      <c r="O23" s="77">
        <f>SUM(I23:M23)</f>
        <v>0</v>
      </c>
    </row>
    <row r="24" spans="2:26" x14ac:dyDescent="0.3">
      <c r="B24" t="s">
        <v>192</v>
      </c>
      <c r="H24" s="67" t="str">
        <f t="shared" ref="H24:H29" si="15">H13</f>
        <v>C2 – РАСШИРЕНИЕ BОЗМОЖНОСТЕЙ АТЛЕТОВ</v>
      </c>
      <c r="I24" s="67">
        <f>COUNTIF('C2'!G:G, Data!$E$2)</f>
        <v>0</v>
      </c>
      <c r="J24" s="67">
        <f>COUNTIF('C2'!G:G, Data!$D$3)</f>
        <v>0</v>
      </c>
      <c r="K24" s="67">
        <f>COUNTIF('C2'!G:G, Data!$D$4)</f>
        <v>0</v>
      </c>
      <c r="L24" s="67">
        <f>COUNTIF('C2'!G:G, Data!$D$5)</f>
        <v>0</v>
      </c>
      <c r="M24" s="67">
        <f>COUNTIF('C2'!G:G, Data!$D$6)</f>
        <v>0</v>
      </c>
      <c r="N24" s="67">
        <f>COUNTA('C2'!H2:H8)</f>
        <v>0</v>
      </c>
      <c r="O24" s="77">
        <f>SUM(I24:M24)</f>
        <v>0</v>
      </c>
    </row>
    <row r="25" spans="2:26" x14ac:dyDescent="0.3">
      <c r="B25" t="s">
        <v>8</v>
      </c>
      <c r="H25" s="67" t="str">
        <f t="shared" si="15"/>
        <v>C3 - РАСШИРЕНИЕ ИНКЛЮЗИВНЫX ПРАКТИК</v>
      </c>
      <c r="I25" s="67">
        <f>COUNTIF('C3'!G:G, Data!$E$2)</f>
        <v>0</v>
      </c>
      <c r="J25" s="67">
        <f>COUNTIF('C3'!G:G, Data!$E$3)</f>
        <v>0</v>
      </c>
      <c r="K25" s="67">
        <f>COUNTIF('C3'!G:G, Data!$E$4)</f>
        <v>0</v>
      </c>
      <c r="L25" s="67">
        <f>COUNTIF('C3'!G:G, Data!$E$5)</f>
        <v>0</v>
      </c>
      <c r="M25" s="67">
        <f>COUNTIF('C3'!G:G, Data!$E$6)</f>
        <v>0</v>
      </c>
      <c r="N25" s="67">
        <f xml:space="preserve"> COUNTA('C3'!H2:H6)</f>
        <v>0</v>
      </c>
      <c r="O25" s="77">
        <f>SUM(I25:M25)</f>
        <v>0</v>
      </c>
    </row>
    <row r="26" spans="2:26" x14ac:dyDescent="0.3">
      <c r="B26" t="s">
        <v>193</v>
      </c>
      <c r="H26" s="67" t="str">
        <f t="shared" si="15"/>
        <v>CP1 - ЦИФРОВИЗАЦИЯ ДВИЖЕНИЯ</v>
      </c>
      <c r="I26" s="67">
        <f>COUNTIF('CP1'!G:G, Data!$E$2)</f>
        <v>0</v>
      </c>
      <c r="J26" s="67">
        <f>COUNTIF('CP1'!G:G, Data!$E$3)</f>
        <v>0</v>
      </c>
      <c r="K26" s="67">
        <f>COUNTIF('CP1'!G:G, Data!$E$4)</f>
        <v>0</v>
      </c>
      <c r="L26" s="67">
        <f>COUNTIF('CP1'!G:G, Data!$E$5)</f>
        <v>0</v>
      </c>
      <c r="M26" s="67">
        <f>COUNTIF('CP1'!G:G, Data!$E$6)</f>
        <v>0</v>
      </c>
      <c r="N26" s="67">
        <f>COUNTA('CP1'!H2:H9)</f>
        <v>0</v>
      </c>
      <c r="O26" s="77">
        <f>SUM(I26:M26)</f>
        <v>0</v>
      </c>
    </row>
    <row r="27" spans="2:26" x14ac:dyDescent="0.3">
      <c r="B27" t="s">
        <v>50</v>
      </c>
      <c r="H27" s="67" t="str">
        <f t="shared" si="15"/>
        <v>CP2 - УВЕЛИЧЕНИЕ ДОХОДА</v>
      </c>
      <c r="I27" s="67">
        <f>COUNTIF('CP2'!G:G, Data!$E$2)</f>
        <v>0</v>
      </c>
      <c r="J27" s="67">
        <f>COUNTIF('CP2'!G:G, Data!$E$3)</f>
        <v>0</v>
      </c>
      <c r="K27" s="67">
        <f>COUNTIF('CP2'!G:G, Data!$E$4)</f>
        <v>0</v>
      </c>
      <c r="L27" s="67">
        <f>COUNTIF('CP2'!G:G, Data!$E$5)</f>
        <v>0</v>
      </c>
      <c r="M27" s="67">
        <f>COUNTIF('CP2'!G:G, Data!$E$6)</f>
        <v>0</v>
      </c>
      <c r="N27" s="67">
        <f>COUNTA('CP2'!H2:H6)</f>
        <v>0</v>
      </c>
      <c r="O27" s="77">
        <f t="shared" ref="O27:O29" si="16">SUM(I27:M27)</f>
        <v>0</v>
      </c>
    </row>
    <row r="28" spans="2:26" x14ac:dyDescent="0.3">
      <c r="B28" t="s">
        <v>51</v>
      </c>
      <c r="H28" s="67" t="str">
        <f t="shared" si="15"/>
        <v>CP3 - ПОСТРОЕНИЕ БРЕНДА</v>
      </c>
      <c r="I28" s="67">
        <f>COUNTIF('CP3'!G:G, Data!$E$2)</f>
        <v>0</v>
      </c>
      <c r="J28" s="67">
        <f>COUNTIF('CP3'!G:G, Data!$E$3)</f>
        <v>0</v>
      </c>
      <c r="K28" s="67">
        <f>COUNTIF('CP3'!G:G, Data!$E$4)</f>
        <v>0</v>
      </c>
      <c r="L28" s="67">
        <f>COUNTIF('CP3'!G:G, Data!$E$5)</f>
        <v>0</v>
      </c>
      <c r="M28" s="67">
        <f>COUNTIF('CP3'!G:G, Data!$E$6)</f>
        <v>0</v>
      </c>
      <c r="N28" s="67">
        <f>COUNTA('CP3'!H2:H10)</f>
        <v>0</v>
      </c>
      <c r="O28" s="77">
        <f t="shared" si="16"/>
        <v>0</v>
      </c>
    </row>
    <row r="29" spans="2:26" x14ac:dyDescent="0.3">
      <c r="B29" t="s">
        <v>147</v>
      </c>
      <c r="H29" s="67" t="str">
        <f t="shared" si="15"/>
        <v>CP4 - СТРЕМЛЕНИЕ К СОВЕРШЕНСТВУ</v>
      </c>
      <c r="I29" s="67">
        <f>COUNTIF('CP4'!G:G, Data!$E$2)</f>
        <v>0</v>
      </c>
      <c r="J29" s="67">
        <f>COUNTIF('CP4'!G:G, Data!$E$3)</f>
        <v>0</v>
      </c>
      <c r="K29" s="67">
        <f>COUNTIF('CP4'!G:G, Data!$E$4)</f>
        <v>0</v>
      </c>
      <c r="L29" s="67">
        <f>COUNTIF('CP4'!G:G, Data!$E$5)</f>
        <v>0</v>
      </c>
      <c r="M29" s="67">
        <f>COUNTIF('CP4'!G:G, Data!$E$6)</f>
        <v>0</v>
      </c>
      <c r="N29" s="67">
        <f>COUNTA('CP4'!H2:H18)</f>
        <v>0</v>
      </c>
      <c r="O29" s="77">
        <f t="shared" si="16"/>
        <v>0</v>
      </c>
    </row>
    <row r="30" spans="2:26" x14ac:dyDescent="0.3">
      <c r="B30" t="s">
        <v>194</v>
      </c>
      <c r="H30" s="67" t="str">
        <f>H19</f>
        <v>Все области стратегического плана</v>
      </c>
      <c r="I30" s="78">
        <f>SUM(I23:I29)</f>
        <v>0</v>
      </c>
      <c r="J30" s="67">
        <f t="shared" ref="J30:M30" si="17">SUM(J23:J29)</f>
        <v>0</v>
      </c>
      <c r="K30" s="67">
        <f t="shared" si="17"/>
        <v>0</v>
      </c>
      <c r="L30" s="67">
        <f t="shared" si="17"/>
        <v>0</v>
      </c>
      <c r="M30" s="78">
        <f t="shared" si="17"/>
        <v>0</v>
      </c>
      <c r="N30" s="78">
        <f>SUM(N23:N29)</f>
        <v>0</v>
      </c>
      <c r="O30" s="77">
        <f>SUM(O23:O29)</f>
        <v>0</v>
      </c>
    </row>
    <row r="31" spans="2:26" ht="15" customHeight="1" x14ac:dyDescent="0.3">
      <c r="B31" t="s">
        <v>95</v>
      </c>
      <c r="R31"/>
      <c r="S31" s="80"/>
      <c r="T31" s="80"/>
      <c r="U31" s="80"/>
      <c r="V31" s="80"/>
      <c r="W31" s="80"/>
    </row>
    <row r="32" spans="2:26" x14ac:dyDescent="0.3">
      <c r="B32" t="s">
        <v>9</v>
      </c>
      <c r="H32" s="66" t="s">
        <v>271</v>
      </c>
      <c r="I32" s="66" t="str">
        <f t="shared" ref="I32:M32" si="18">I22</f>
        <v>В настоящее время не является приоритетом</v>
      </c>
      <c r="J32" s="66" t="str">
        <f t="shared" si="18"/>
        <v>Стадия 1</v>
      </c>
      <c r="K32" s="66" t="str">
        <f t="shared" si="18"/>
        <v>Стадия 2</v>
      </c>
      <c r="L32" s="66" t="str">
        <f t="shared" si="18"/>
        <v>Стадия 3</v>
      </c>
      <c r="M32" s="66" t="str">
        <f t="shared" si="18"/>
        <v>Достигнут высший уровень</v>
      </c>
      <c r="N32" s="66" t="str">
        <f>F1</f>
        <v>Стандарты, определенные как ВЫСОКИЙ приоритет</v>
      </c>
      <c r="O32" s="66" t="s">
        <v>264</v>
      </c>
      <c r="R32"/>
      <c r="S32" s="63"/>
      <c r="T32" s="63"/>
      <c r="U32" s="63"/>
      <c r="V32" s="63"/>
      <c r="W32" s="63"/>
      <c r="X32" s="63"/>
      <c r="Y32" s="63"/>
      <c r="Z32" s="63"/>
    </row>
    <row r="33" spans="2:26" x14ac:dyDescent="0.3">
      <c r="B33" t="s">
        <v>148</v>
      </c>
      <c r="H33" s="67" t="str">
        <f>H2</f>
        <v>C1 - РАЗВИТИЕ МЕСТНОЙ ПРОГРАММНОЙ ДЕЯТЕЛЬНОСТИ</v>
      </c>
      <c r="I33" s="68">
        <f>I23/$G$2</f>
        <v>0</v>
      </c>
      <c r="J33" s="68">
        <f>J23/$G$2</f>
        <v>0</v>
      </c>
      <c r="K33" s="68">
        <f>K23/$G$2</f>
        <v>0</v>
      </c>
      <c r="L33" s="68">
        <f t="shared" ref="L33:L40" si="19">L23/G2</f>
        <v>0</v>
      </c>
      <c r="M33" s="68">
        <f t="shared" ref="M33:M40" si="20">M23/G2</f>
        <v>0</v>
      </c>
      <c r="N33" s="68">
        <f t="shared" ref="N33:N40" si="21">N23/G2</f>
        <v>0</v>
      </c>
      <c r="O33" s="69">
        <f>SUM(I33:M33)</f>
        <v>0</v>
      </c>
      <c r="R33"/>
      <c r="S33"/>
    </row>
    <row r="34" spans="2:26" x14ac:dyDescent="0.3">
      <c r="B34" t="s">
        <v>52</v>
      </c>
      <c r="H34" s="67" t="str">
        <f t="shared" ref="H34:H40" si="22">H3</f>
        <v>C2 – РАСШИРЕНИЕ BОЗМОЖНОСТЕЙ АТЛЕТОВ</v>
      </c>
      <c r="I34" s="68">
        <f>I24/$G$3</f>
        <v>0</v>
      </c>
      <c r="J34" s="68">
        <f>J24/$G$3</f>
        <v>0</v>
      </c>
      <c r="K34" s="68">
        <f>K24/$G$3</f>
        <v>0</v>
      </c>
      <c r="L34" s="68">
        <f t="shared" si="19"/>
        <v>0</v>
      </c>
      <c r="M34" s="68">
        <f t="shared" si="20"/>
        <v>0</v>
      </c>
      <c r="N34" s="68">
        <f t="shared" si="21"/>
        <v>0</v>
      </c>
      <c r="O34" s="69">
        <f t="shared" ref="O34:O39" si="23">SUM(I34:M34)</f>
        <v>0</v>
      </c>
      <c r="R34"/>
      <c r="S34"/>
    </row>
    <row r="35" spans="2:26" x14ac:dyDescent="0.3">
      <c r="B35" t="s">
        <v>96</v>
      </c>
      <c r="H35" s="67" t="str">
        <f t="shared" si="22"/>
        <v>C3 - РАСШИРЕНИЕ ИНКЛЮЗИВНЫX ПРАКТИК</v>
      </c>
      <c r="I35" s="68">
        <f>I25/$G$4</f>
        <v>0</v>
      </c>
      <c r="J35" s="68">
        <f t="shared" ref="J35:K35" si="24">J25/$G$4</f>
        <v>0</v>
      </c>
      <c r="K35" s="68">
        <f t="shared" si="24"/>
        <v>0</v>
      </c>
      <c r="L35" s="68">
        <f t="shared" si="19"/>
        <v>0</v>
      </c>
      <c r="M35" s="68">
        <f t="shared" si="20"/>
        <v>0</v>
      </c>
      <c r="N35" s="68">
        <f t="shared" si="21"/>
        <v>0</v>
      </c>
      <c r="O35" s="69">
        <f t="shared" si="23"/>
        <v>0</v>
      </c>
      <c r="R35"/>
      <c r="S35"/>
    </row>
    <row r="36" spans="2:26" x14ac:dyDescent="0.3">
      <c r="B36" t="s">
        <v>10</v>
      </c>
      <c r="H36" s="67" t="str">
        <f t="shared" si="22"/>
        <v>CP1 - ЦИФРОВИЗАЦИЯ ДВИЖЕНИЯ</v>
      </c>
      <c r="I36" s="68">
        <f>I26/$G$5</f>
        <v>0</v>
      </c>
      <c r="J36" s="68">
        <f t="shared" ref="J36:K36" si="25">J26/$G$5</f>
        <v>0</v>
      </c>
      <c r="K36" s="68">
        <f t="shared" si="25"/>
        <v>0</v>
      </c>
      <c r="L36" s="68">
        <f t="shared" si="19"/>
        <v>0</v>
      </c>
      <c r="M36" s="68">
        <f t="shared" si="20"/>
        <v>0</v>
      </c>
      <c r="N36" s="68">
        <f t="shared" si="21"/>
        <v>0</v>
      </c>
      <c r="O36" s="69">
        <f t="shared" si="23"/>
        <v>0</v>
      </c>
      <c r="R36"/>
      <c r="S36"/>
    </row>
    <row r="37" spans="2:26" x14ac:dyDescent="0.3">
      <c r="B37" t="s">
        <v>11</v>
      </c>
      <c r="H37" s="67" t="str">
        <f t="shared" si="22"/>
        <v>CP2 - УВЕЛИЧЕНИЕ ДОХОДА</v>
      </c>
      <c r="I37" s="68">
        <f>I27/$G$6</f>
        <v>0</v>
      </c>
      <c r="J37" s="68">
        <f t="shared" ref="J37:K37" si="26">J27/$G$6</f>
        <v>0</v>
      </c>
      <c r="K37" s="68">
        <f t="shared" si="26"/>
        <v>0</v>
      </c>
      <c r="L37" s="68">
        <f t="shared" si="19"/>
        <v>0</v>
      </c>
      <c r="M37" s="68">
        <f t="shared" si="20"/>
        <v>0</v>
      </c>
      <c r="N37" s="68">
        <f t="shared" si="21"/>
        <v>0</v>
      </c>
      <c r="O37" s="69">
        <f t="shared" si="23"/>
        <v>0</v>
      </c>
      <c r="R37"/>
      <c r="S37"/>
    </row>
    <row r="38" spans="2:26" x14ac:dyDescent="0.3">
      <c r="B38" t="s">
        <v>53</v>
      </c>
      <c r="H38" s="67" t="str">
        <f t="shared" si="22"/>
        <v>CP3 - ПОСТРОЕНИЕ БРЕНДА</v>
      </c>
      <c r="I38" s="68">
        <f>I28/$G$7</f>
        <v>0</v>
      </c>
      <c r="J38" s="68">
        <f>J28/$G$7</f>
        <v>0</v>
      </c>
      <c r="K38" s="68">
        <f t="shared" ref="K38" si="27">K28/$G$7</f>
        <v>0</v>
      </c>
      <c r="L38" s="68">
        <f t="shared" si="19"/>
        <v>0</v>
      </c>
      <c r="M38" s="68">
        <f t="shared" si="20"/>
        <v>0</v>
      </c>
      <c r="N38" s="68">
        <f t="shared" si="21"/>
        <v>0</v>
      </c>
      <c r="O38" s="69">
        <f t="shared" si="23"/>
        <v>0</v>
      </c>
      <c r="R38"/>
      <c r="S38"/>
    </row>
    <row r="39" spans="2:26" x14ac:dyDescent="0.3">
      <c r="B39" t="s">
        <v>195</v>
      </c>
      <c r="H39" s="67" t="str">
        <f t="shared" si="22"/>
        <v>CP4 - СТРЕМЛЕНИЕ К СОВЕРШЕНСТВУ</v>
      </c>
      <c r="I39" s="68">
        <f>I29/$G$8</f>
        <v>0</v>
      </c>
      <c r="J39" s="68">
        <f>J29/$G$8</f>
        <v>0</v>
      </c>
      <c r="K39" s="68">
        <f t="shared" ref="K39" si="28">K29/$G$8</f>
        <v>0</v>
      </c>
      <c r="L39" s="68">
        <f t="shared" si="19"/>
        <v>0</v>
      </c>
      <c r="M39" s="68">
        <f t="shared" si="20"/>
        <v>0</v>
      </c>
      <c r="N39" s="68">
        <f t="shared" si="21"/>
        <v>0</v>
      </c>
      <c r="O39" s="69">
        <f t="shared" si="23"/>
        <v>0</v>
      </c>
      <c r="R39"/>
      <c r="S39"/>
    </row>
    <row r="40" spans="2:26" x14ac:dyDescent="0.3">
      <c r="B40" t="s">
        <v>12</v>
      </c>
      <c r="H40" s="67" t="str">
        <f t="shared" si="22"/>
        <v>Все области стратегического плана</v>
      </c>
      <c r="I40" s="68">
        <f>I30/$G$9</f>
        <v>0</v>
      </c>
      <c r="J40" s="68">
        <f t="shared" ref="J40:K40" si="29">J30/$G$9</f>
        <v>0</v>
      </c>
      <c r="K40" s="68">
        <f t="shared" si="29"/>
        <v>0</v>
      </c>
      <c r="L40" s="68">
        <f t="shared" si="19"/>
        <v>0</v>
      </c>
      <c r="M40" s="68">
        <f t="shared" si="20"/>
        <v>0</v>
      </c>
      <c r="N40" s="68">
        <f t="shared" si="21"/>
        <v>0</v>
      </c>
      <c r="O40" s="69">
        <f>SUM(I40:M40)</f>
        <v>0</v>
      </c>
      <c r="R40"/>
      <c r="S40" s="81"/>
    </row>
    <row r="41" spans="2:26" x14ac:dyDescent="0.3">
      <c r="B41" t="s">
        <v>196</v>
      </c>
      <c r="R41"/>
      <c r="S41"/>
    </row>
    <row r="42" spans="2:26" x14ac:dyDescent="0.3">
      <c r="B42" t="s">
        <v>13</v>
      </c>
      <c r="R42"/>
      <c r="S42" s="63"/>
      <c r="T42" s="63"/>
      <c r="U42" s="63"/>
      <c r="V42" s="63"/>
      <c r="W42" s="63"/>
      <c r="X42" s="63"/>
      <c r="Y42" s="63"/>
      <c r="Z42" s="63"/>
    </row>
    <row r="43" spans="2:26" x14ac:dyDescent="0.3">
      <c r="B43" t="s">
        <v>149</v>
      </c>
      <c r="R43"/>
      <c r="S43"/>
      <c r="T43" s="82"/>
      <c r="U43" s="82"/>
      <c r="V43" s="82"/>
      <c r="W43" s="82"/>
      <c r="X43" s="82"/>
      <c r="Y43" s="82"/>
      <c r="Z43" s="74"/>
    </row>
    <row r="44" spans="2:26" x14ac:dyDescent="0.3">
      <c r="B44" t="s">
        <v>82</v>
      </c>
      <c r="R44"/>
      <c r="S44"/>
      <c r="T44" s="82"/>
      <c r="U44" s="82"/>
      <c r="V44" s="82"/>
      <c r="W44" s="82"/>
      <c r="X44" s="82"/>
      <c r="Y44" s="82"/>
      <c r="Z44" s="74"/>
    </row>
    <row r="45" spans="2:26" x14ac:dyDescent="0.3">
      <c r="B45" t="s">
        <v>83</v>
      </c>
      <c r="R45"/>
      <c r="S45"/>
      <c r="T45" s="82"/>
      <c r="U45" s="82"/>
      <c r="V45" s="82"/>
      <c r="W45" s="82"/>
      <c r="X45" s="82"/>
      <c r="Y45" s="82"/>
      <c r="Z45" s="74"/>
    </row>
    <row r="46" spans="2:26" x14ac:dyDescent="0.3">
      <c r="B46" t="s">
        <v>150</v>
      </c>
      <c r="R46"/>
      <c r="S46"/>
      <c r="T46" s="82"/>
      <c r="U46" s="82"/>
      <c r="V46" s="82"/>
      <c r="W46" s="82"/>
      <c r="X46" s="82"/>
      <c r="Y46" s="82"/>
      <c r="Z46" s="74"/>
    </row>
    <row r="47" spans="2:26" x14ac:dyDescent="0.3">
      <c r="B47" t="s">
        <v>214</v>
      </c>
      <c r="R47"/>
      <c r="S47"/>
      <c r="T47" s="82"/>
      <c r="U47" s="82"/>
      <c r="V47" s="82"/>
      <c r="W47" s="82"/>
      <c r="X47" s="82"/>
      <c r="Y47" s="82"/>
      <c r="Z47" s="74"/>
    </row>
    <row r="48" spans="2:26" x14ac:dyDescent="0.3">
      <c r="B48" t="s">
        <v>168</v>
      </c>
      <c r="R48"/>
      <c r="S48"/>
      <c r="T48" s="82"/>
      <c r="U48" s="82"/>
      <c r="V48" s="82"/>
      <c r="W48" s="82"/>
      <c r="X48" s="82"/>
      <c r="Y48" s="82"/>
      <c r="Z48" s="74"/>
    </row>
    <row r="49" spans="2:26" x14ac:dyDescent="0.3">
      <c r="B49" t="s">
        <v>14</v>
      </c>
      <c r="R49"/>
      <c r="S49"/>
      <c r="T49" s="82"/>
      <c r="U49" s="82"/>
      <c r="V49" s="82"/>
      <c r="W49" s="82"/>
      <c r="X49" s="82"/>
      <c r="Y49" s="82"/>
      <c r="Z49" s="74"/>
    </row>
    <row r="50" spans="2:26" x14ac:dyDescent="0.3">
      <c r="B50" t="s">
        <v>215</v>
      </c>
      <c r="S50"/>
      <c r="T50" s="82"/>
      <c r="U50" s="82"/>
      <c r="V50" s="82"/>
      <c r="W50" s="82"/>
      <c r="X50" s="82"/>
      <c r="Y50" s="82"/>
      <c r="Z50" s="74"/>
    </row>
    <row r="51" spans="2:26" x14ac:dyDescent="0.3">
      <c r="B51" t="s">
        <v>151</v>
      </c>
    </row>
    <row r="52" spans="2:26" x14ac:dyDescent="0.3">
      <c r="B52" t="s">
        <v>15</v>
      </c>
    </row>
    <row r="53" spans="2:26" x14ac:dyDescent="0.3">
      <c r="B53" t="s">
        <v>97</v>
      </c>
    </row>
    <row r="54" spans="2:26" x14ac:dyDescent="0.3">
      <c r="B54" t="s">
        <v>152</v>
      </c>
    </row>
    <row r="55" spans="2:26" x14ac:dyDescent="0.3">
      <c r="B55" t="s">
        <v>197</v>
      </c>
    </row>
    <row r="56" spans="2:26" x14ac:dyDescent="0.3">
      <c r="B56" t="s">
        <v>98</v>
      </c>
    </row>
    <row r="57" spans="2:26" x14ac:dyDescent="0.3">
      <c r="B57" t="s">
        <v>99</v>
      </c>
    </row>
    <row r="58" spans="2:26" x14ac:dyDescent="0.3">
      <c r="B58" t="s">
        <v>216</v>
      </c>
    </row>
    <row r="59" spans="2:26" ht="14.4" customHeight="1" x14ac:dyDescent="0.3">
      <c r="B59" t="s">
        <v>16</v>
      </c>
    </row>
    <row r="60" spans="2:26" x14ac:dyDescent="0.3">
      <c r="B60" t="s">
        <v>100</v>
      </c>
    </row>
    <row r="61" spans="2:26" x14ac:dyDescent="0.3">
      <c r="B61" t="s">
        <v>217</v>
      </c>
    </row>
    <row r="62" spans="2:26" x14ac:dyDescent="0.3">
      <c r="B62" t="s">
        <v>169</v>
      </c>
    </row>
    <row r="63" spans="2:26" x14ac:dyDescent="0.3">
      <c r="B63" t="s">
        <v>198</v>
      </c>
    </row>
    <row r="64" spans="2:26" x14ac:dyDescent="0.3">
      <c r="B64" t="s">
        <v>153</v>
      </c>
    </row>
    <row r="65" spans="2:2" x14ac:dyDescent="0.3">
      <c r="B65" t="s">
        <v>154</v>
      </c>
    </row>
    <row r="66" spans="2:2" x14ac:dyDescent="0.3">
      <c r="B66" t="s">
        <v>170</v>
      </c>
    </row>
    <row r="67" spans="2:2" x14ac:dyDescent="0.3">
      <c r="B67" t="s">
        <v>155</v>
      </c>
    </row>
    <row r="68" spans="2:2" x14ac:dyDescent="0.3">
      <c r="B68" t="s">
        <v>17</v>
      </c>
    </row>
    <row r="69" spans="2:2" x14ac:dyDescent="0.3">
      <c r="B69" t="s">
        <v>101</v>
      </c>
    </row>
    <row r="70" spans="2:2" x14ac:dyDescent="0.3">
      <c r="B70" t="s">
        <v>18</v>
      </c>
    </row>
    <row r="71" spans="2:2" x14ac:dyDescent="0.3">
      <c r="B71" t="s">
        <v>19</v>
      </c>
    </row>
    <row r="72" spans="2:2" x14ac:dyDescent="0.3">
      <c r="B72" t="s">
        <v>102</v>
      </c>
    </row>
    <row r="73" spans="2:2" x14ac:dyDescent="0.3">
      <c r="B73" t="s">
        <v>54</v>
      </c>
    </row>
    <row r="74" spans="2:2" x14ac:dyDescent="0.3">
      <c r="B74" t="s">
        <v>103</v>
      </c>
    </row>
    <row r="75" spans="2:2" x14ac:dyDescent="0.3">
      <c r="B75" t="s">
        <v>218</v>
      </c>
    </row>
    <row r="76" spans="2:2" x14ac:dyDescent="0.3">
      <c r="B76" t="s">
        <v>104</v>
      </c>
    </row>
    <row r="77" spans="2:2" x14ac:dyDescent="0.3">
      <c r="B77" t="s">
        <v>219</v>
      </c>
    </row>
    <row r="78" spans="2:2" x14ac:dyDescent="0.3">
      <c r="B78" t="s">
        <v>105</v>
      </c>
    </row>
    <row r="79" spans="2:2" x14ac:dyDescent="0.3">
      <c r="B79" t="s">
        <v>106</v>
      </c>
    </row>
    <row r="80" spans="2:2" x14ac:dyDescent="0.3">
      <c r="B80" t="s">
        <v>20</v>
      </c>
    </row>
    <row r="81" spans="2:2" x14ac:dyDescent="0.3">
      <c r="B81" t="s">
        <v>107</v>
      </c>
    </row>
    <row r="82" spans="2:2" x14ac:dyDescent="0.3">
      <c r="B82" t="s">
        <v>108</v>
      </c>
    </row>
    <row r="83" spans="2:2" x14ac:dyDescent="0.3">
      <c r="B83" t="s">
        <v>199</v>
      </c>
    </row>
    <row r="84" spans="2:2" x14ac:dyDescent="0.3">
      <c r="B84" t="s">
        <v>55</v>
      </c>
    </row>
    <row r="85" spans="2:2" x14ac:dyDescent="0.3">
      <c r="B85" t="s">
        <v>156</v>
      </c>
    </row>
    <row r="86" spans="2:2" x14ac:dyDescent="0.3">
      <c r="B86" t="s">
        <v>21</v>
      </c>
    </row>
    <row r="87" spans="2:2" x14ac:dyDescent="0.3">
      <c r="B87" t="s">
        <v>22</v>
      </c>
    </row>
    <row r="88" spans="2:2" x14ac:dyDescent="0.3">
      <c r="B88" t="s">
        <v>200</v>
      </c>
    </row>
    <row r="89" spans="2:2" x14ac:dyDescent="0.3">
      <c r="B89" t="s">
        <v>201</v>
      </c>
    </row>
    <row r="90" spans="2:2" x14ac:dyDescent="0.3">
      <c r="B90" t="s">
        <v>220</v>
      </c>
    </row>
    <row r="91" spans="2:2" x14ac:dyDescent="0.3">
      <c r="B91" t="s">
        <v>109</v>
      </c>
    </row>
    <row r="92" spans="2:2" x14ac:dyDescent="0.3">
      <c r="B92" t="s">
        <v>157</v>
      </c>
    </row>
    <row r="93" spans="2:2" x14ac:dyDescent="0.3">
      <c r="B93" t="s">
        <v>84</v>
      </c>
    </row>
    <row r="94" spans="2:2" x14ac:dyDescent="0.3">
      <c r="B94" t="s">
        <v>110</v>
      </c>
    </row>
    <row r="95" spans="2:2" x14ac:dyDescent="0.3">
      <c r="B95" t="s">
        <v>111</v>
      </c>
    </row>
    <row r="96" spans="2:2" x14ac:dyDescent="0.3">
      <c r="B96" t="s">
        <v>221</v>
      </c>
    </row>
    <row r="97" spans="2:2" x14ac:dyDescent="0.3">
      <c r="B97" t="s">
        <v>222</v>
      </c>
    </row>
    <row r="98" spans="2:2" x14ac:dyDescent="0.3">
      <c r="B98" t="s">
        <v>223</v>
      </c>
    </row>
    <row r="99" spans="2:2" x14ac:dyDescent="0.3">
      <c r="B99" t="s">
        <v>56</v>
      </c>
    </row>
    <row r="100" spans="2:2" x14ac:dyDescent="0.3">
      <c r="B100" t="s">
        <v>224</v>
      </c>
    </row>
    <row r="101" spans="2:2" x14ac:dyDescent="0.3">
      <c r="B101" t="s">
        <v>171</v>
      </c>
    </row>
    <row r="102" spans="2:2" x14ac:dyDescent="0.3">
      <c r="B102" t="s">
        <v>172</v>
      </c>
    </row>
    <row r="103" spans="2:2" x14ac:dyDescent="0.3">
      <c r="B103" t="s">
        <v>112</v>
      </c>
    </row>
    <row r="104" spans="2:2" x14ac:dyDescent="0.3">
      <c r="B104" t="s">
        <v>113</v>
      </c>
    </row>
    <row r="105" spans="2:2" x14ac:dyDescent="0.3">
      <c r="B105" t="s">
        <v>114</v>
      </c>
    </row>
    <row r="106" spans="2:2" x14ac:dyDescent="0.3">
      <c r="B106" t="s">
        <v>115</v>
      </c>
    </row>
    <row r="107" spans="2:2" x14ac:dyDescent="0.3">
      <c r="B107" t="s">
        <v>202</v>
      </c>
    </row>
    <row r="108" spans="2:2" x14ac:dyDescent="0.3">
      <c r="B108" t="s">
        <v>173</v>
      </c>
    </row>
    <row r="109" spans="2:2" x14ac:dyDescent="0.3">
      <c r="B109" t="s">
        <v>225</v>
      </c>
    </row>
    <row r="110" spans="2:2" x14ac:dyDescent="0.3">
      <c r="B110" t="s">
        <v>116</v>
      </c>
    </row>
    <row r="111" spans="2:2" x14ac:dyDescent="0.3">
      <c r="B111" t="s">
        <v>226</v>
      </c>
    </row>
    <row r="112" spans="2:2" x14ac:dyDescent="0.3">
      <c r="B112" t="s">
        <v>23</v>
      </c>
    </row>
    <row r="113" spans="2:2" x14ac:dyDescent="0.3">
      <c r="B113" t="s">
        <v>57</v>
      </c>
    </row>
    <row r="114" spans="2:2" x14ac:dyDescent="0.3">
      <c r="B114" t="s">
        <v>85</v>
      </c>
    </row>
    <row r="115" spans="2:2" x14ac:dyDescent="0.3">
      <c r="B115" t="s">
        <v>117</v>
      </c>
    </row>
    <row r="116" spans="2:2" x14ac:dyDescent="0.3">
      <c r="B116" t="s">
        <v>174</v>
      </c>
    </row>
    <row r="117" spans="2:2" x14ac:dyDescent="0.3">
      <c r="B117" t="s">
        <v>118</v>
      </c>
    </row>
    <row r="118" spans="2:2" x14ac:dyDescent="0.3">
      <c r="B118" t="s">
        <v>58</v>
      </c>
    </row>
    <row r="119" spans="2:2" x14ac:dyDescent="0.3">
      <c r="B119" t="s">
        <v>119</v>
      </c>
    </row>
    <row r="120" spans="2:2" x14ac:dyDescent="0.3">
      <c r="B120" t="s">
        <v>175</v>
      </c>
    </row>
    <row r="121" spans="2:2" x14ac:dyDescent="0.3">
      <c r="B121" t="s">
        <v>24</v>
      </c>
    </row>
    <row r="122" spans="2:2" x14ac:dyDescent="0.3">
      <c r="B122" t="s">
        <v>25</v>
      </c>
    </row>
    <row r="123" spans="2:2" x14ac:dyDescent="0.3">
      <c r="B123" t="s">
        <v>176</v>
      </c>
    </row>
    <row r="124" spans="2:2" x14ac:dyDescent="0.3">
      <c r="B124" t="s">
        <v>120</v>
      </c>
    </row>
    <row r="125" spans="2:2" x14ac:dyDescent="0.3">
      <c r="B125" t="s">
        <v>121</v>
      </c>
    </row>
    <row r="126" spans="2:2" x14ac:dyDescent="0.3">
      <c r="B126" t="s">
        <v>227</v>
      </c>
    </row>
    <row r="127" spans="2:2" x14ac:dyDescent="0.3">
      <c r="B127" t="s">
        <v>122</v>
      </c>
    </row>
    <row r="128" spans="2:2" x14ac:dyDescent="0.3">
      <c r="B128" t="s">
        <v>86</v>
      </c>
    </row>
    <row r="129" spans="2:2" x14ac:dyDescent="0.3">
      <c r="B129" t="s">
        <v>26</v>
      </c>
    </row>
    <row r="130" spans="2:2" x14ac:dyDescent="0.3">
      <c r="B130" t="s">
        <v>228</v>
      </c>
    </row>
    <row r="131" spans="2:2" x14ac:dyDescent="0.3">
      <c r="B131" t="s">
        <v>27</v>
      </c>
    </row>
    <row r="132" spans="2:2" x14ac:dyDescent="0.3">
      <c r="B132" t="s">
        <v>59</v>
      </c>
    </row>
    <row r="133" spans="2:2" x14ac:dyDescent="0.3">
      <c r="B133" t="s">
        <v>60</v>
      </c>
    </row>
    <row r="134" spans="2:2" x14ac:dyDescent="0.3">
      <c r="B134" t="s">
        <v>28</v>
      </c>
    </row>
    <row r="135" spans="2:2" x14ac:dyDescent="0.3">
      <c r="B135" t="s">
        <v>123</v>
      </c>
    </row>
    <row r="136" spans="2:2" x14ac:dyDescent="0.3">
      <c r="B136" t="s">
        <v>61</v>
      </c>
    </row>
    <row r="137" spans="2:2" x14ac:dyDescent="0.3">
      <c r="B137" t="s">
        <v>229</v>
      </c>
    </row>
    <row r="138" spans="2:2" x14ac:dyDescent="0.3">
      <c r="B138" t="s">
        <v>230</v>
      </c>
    </row>
    <row r="139" spans="2:2" x14ac:dyDescent="0.3">
      <c r="B139" t="s">
        <v>177</v>
      </c>
    </row>
    <row r="140" spans="2:2" x14ac:dyDescent="0.3">
      <c r="B140" t="s">
        <v>29</v>
      </c>
    </row>
    <row r="141" spans="2:2" x14ac:dyDescent="0.3">
      <c r="B141" t="s">
        <v>158</v>
      </c>
    </row>
    <row r="142" spans="2:2" x14ac:dyDescent="0.3">
      <c r="B142" t="s">
        <v>231</v>
      </c>
    </row>
    <row r="143" spans="2:2" x14ac:dyDescent="0.3">
      <c r="B143" t="s">
        <v>62</v>
      </c>
    </row>
    <row r="144" spans="2:2" x14ac:dyDescent="0.3">
      <c r="B144" t="s">
        <v>232</v>
      </c>
    </row>
    <row r="145" spans="2:2" x14ac:dyDescent="0.3">
      <c r="B145" t="s">
        <v>233</v>
      </c>
    </row>
    <row r="146" spans="2:2" x14ac:dyDescent="0.3">
      <c r="B146" t="s">
        <v>234</v>
      </c>
    </row>
    <row r="147" spans="2:2" x14ac:dyDescent="0.3">
      <c r="B147" t="s">
        <v>124</v>
      </c>
    </row>
    <row r="148" spans="2:2" x14ac:dyDescent="0.3">
      <c r="B148" t="s">
        <v>125</v>
      </c>
    </row>
    <row r="149" spans="2:2" x14ac:dyDescent="0.3">
      <c r="B149" t="s">
        <v>87</v>
      </c>
    </row>
    <row r="150" spans="2:2" x14ac:dyDescent="0.3">
      <c r="B150" t="s">
        <v>235</v>
      </c>
    </row>
    <row r="151" spans="2:2" x14ac:dyDescent="0.3">
      <c r="B151" t="s">
        <v>126</v>
      </c>
    </row>
    <row r="152" spans="2:2" x14ac:dyDescent="0.3">
      <c r="B152" t="s">
        <v>178</v>
      </c>
    </row>
    <row r="153" spans="2:2" x14ac:dyDescent="0.3">
      <c r="B153" t="s">
        <v>30</v>
      </c>
    </row>
    <row r="154" spans="2:2" x14ac:dyDescent="0.3">
      <c r="B154" t="s">
        <v>63</v>
      </c>
    </row>
    <row r="155" spans="2:2" x14ac:dyDescent="0.3">
      <c r="B155" t="s">
        <v>31</v>
      </c>
    </row>
    <row r="156" spans="2:2" x14ac:dyDescent="0.3">
      <c r="B156" t="s">
        <v>64</v>
      </c>
    </row>
    <row r="157" spans="2:2" x14ac:dyDescent="0.3">
      <c r="B157" t="s">
        <v>236</v>
      </c>
    </row>
    <row r="158" spans="2:2" x14ac:dyDescent="0.3">
      <c r="B158" t="s">
        <v>65</v>
      </c>
    </row>
    <row r="159" spans="2:2" x14ac:dyDescent="0.3">
      <c r="B159" t="s">
        <v>66</v>
      </c>
    </row>
    <row r="160" spans="2:2" x14ac:dyDescent="0.3">
      <c r="B160" t="s">
        <v>127</v>
      </c>
    </row>
    <row r="161" spans="2:2" x14ac:dyDescent="0.3">
      <c r="B161" t="s">
        <v>237</v>
      </c>
    </row>
    <row r="162" spans="2:2" x14ac:dyDescent="0.3">
      <c r="B162" t="s">
        <v>238</v>
      </c>
    </row>
    <row r="163" spans="2:2" x14ac:dyDescent="0.3">
      <c r="B163" t="s">
        <v>239</v>
      </c>
    </row>
    <row r="164" spans="2:2" x14ac:dyDescent="0.3">
      <c r="B164" t="s">
        <v>240</v>
      </c>
    </row>
    <row r="165" spans="2:2" x14ac:dyDescent="0.3">
      <c r="B165" t="s">
        <v>67</v>
      </c>
    </row>
    <row r="166" spans="2:2" x14ac:dyDescent="0.3">
      <c r="B166" t="s">
        <v>261</v>
      </c>
    </row>
    <row r="167" spans="2:2" x14ac:dyDescent="0.3">
      <c r="B167" t="s">
        <v>159</v>
      </c>
    </row>
    <row r="168" spans="2:2" x14ac:dyDescent="0.3">
      <c r="B168" t="s">
        <v>32</v>
      </c>
    </row>
    <row r="169" spans="2:2" x14ac:dyDescent="0.3">
      <c r="B169" t="s">
        <v>33</v>
      </c>
    </row>
    <row r="170" spans="2:2" x14ac:dyDescent="0.3">
      <c r="B170" t="s">
        <v>68</v>
      </c>
    </row>
    <row r="171" spans="2:2" x14ac:dyDescent="0.3">
      <c r="B171" t="s">
        <v>241</v>
      </c>
    </row>
    <row r="172" spans="2:2" x14ac:dyDescent="0.3">
      <c r="B172" t="s">
        <v>242</v>
      </c>
    </row>
    <row r="173" spans="2:2" x14ac:dyDescent="0.3">
      <c r="B173" t="s">
        <v>128</v>
      </c>
    </row>
    <row r="174" spans="2:2" x14ac:dyDescent="0.3">
      <c r="B174" t="s">
        <v>260</v>
      </c>
    </row>
    <row r="175" spans="2:2" x14ac:dyDescent="0.3">
      <c r="B175" t="s">
        <v>129</v>
      </c>
    </row>
    <row r="176" spans="2:2" x14ac:dyDescent="0.3">
      <c r="B176" t="s">
        <v>243</v>
      </c>
    </row>
    <row r="177" spans="2:2" x14ac:dyDescent="0.3">
      <c r="B177" t="s">
        <v>244</v>
      </c>
    </row>
    <row r="178" spans="2:2" x14ac:dyDescent="0.3">
      <c r="B178" t="s">
        <v>179</v>
      </c>
    </row>
    <row r="179" spans="2:2" x14ac:dyDescent="0.3">
      <c r="B179" t="s">
        <v>245</v>
      </c>
    </row>
    <row r="180" spans="2:2" x14ac:dyDescent="0.3">
      <c r="B180" t="s">
        <v>69</v>
      </c>
    </row>
    <row r="181" spans="2:2" x14ac:dyDescent="0.3">
      <c r="B181" t="s">
        <v>70</v>
      </c>
    </row>
    <row r="182" spans="2:2" x14ac:dyDescent="0.3">
      <c r="B182" t="s">
        <v>180</v>
      </c>
    </row>
    <row r="183" spans="2:2" x14ac:dyDescent="0.3">
      <c r="B183" t="s">
        <v>160</v>
      </c>
    </row>
    <row r="184" spans="2:2" x14ac:dyDescent="0.3">
      <c r="B184" t="s">
        <v>71</v>
      </c>
    </row>
    <row r="185" spans="2:2" x14ac:dyDescent="0.3">
      <c r="B185" t="s">
        <v>161</v>
      </c>
    </row>
    <row r="186" spans="2:2" x14ac:dyDescent="0.3">
      <c r="B186" t="s">
        <v>246</v>
      </c>
    </row>
    <row r="187" spans="2:2" x14ac:dyDescent="0.3">
      <c r="B187" t="s">
        <v>162</v>
      </c>
    </row>
    <row r="188" spans="2:2" x14ac:dyDescent="0.3">
      <c r="B188" t="s">
        <v>72</v>
      </c>
    </row>
    <row r="189" spans="2:2" x14ac:dyDescent="0.3">
      <c r="B189" t="s">
        <v>130</v>
      </c>
    </row>
    <row r="190" spans="2:2" x14ac:dyDescent="0.3">
      <c r="B190" t="s">
        <v>131</v>
      </c>
    </row>
    <row r="191" spans="2:2" x14ac:dyDescent="0.3">
      <c r="B191" t="s">
        <v>163</v>
      </c>
    </row>
    <row r="192" spans="2:2" x14ac:dyDescent="0.3">
      <c r="B192" t="s">
        <v>181</v>
      </c>
    </row>
    <row r="193" spans="2:2" x14ac:dyDescent="0.3">
      <c r="B193" t="s">
        <v>247</v>
      </c>
    </row>
    <row r="194" spans="2:2" x14ac:dyDescent="0.3">
      <c r="B194" t="s">
        <v>132</v>
      </c>
    </row>
    <row r="195" spans="2:2" x14ac:dyDescent="0.3">
      <c r="B195" t="s">
        <v>133</v>
      </c>
    </row>
    <row r="196" spans="2:2" x14ac:dyDescent="0.3">
      <c r="B196" t="s">
        <v>34</v>
      </c>
    </row>
    <row r="197" spans="2:2" x14ac:dyDescent="0.3">
      <c r="B197" t="s">
        <v>73</v>
      </c>
    </row>
    <row r="198" spans="2:2" x14ac:dyDescent="0.3">
      <c r="B198" t="s">
        <v>134</v>
      </c>
    </row>
    <row r="199" spans="2:2" x14ac:dyDescent="0.3">
      <c r="B199" t="s">
        <v>182</v>
      </c>
    </row>
    <row r="200" spans="2:2" x14ac:dyDescent="0.3">
      <c r="B200" t="s">
        <v>35</v>
      </c>
    </row>
    <row r="201" spans="2:2" x14ac:dyDescent="0.3">
      <c r="B201" t="s">
        <v>135</v>
      </c>
    </row>
    <row r="202" spans="2:2" x14ac:dyDescent="0.3">
      <c r="B202" t="s">
        <v>74</v>
      </c>
    </row>
    <row r="203" spans="2:2" x14ac:dyDescent="0.3">
      <c r="B203" t="s">
        <v>36</v>
      </c>
    </row>
    <row r="204" spans="2:2" x14ac:dyDescent="0.3">
      <c r="B204" t="s">
        <v>75</v>
      </c>
    </row>
    <row r="205" spans="2:2" x14ac:dyDescent="0.3">
      <c r="B205" t="s">
        <v>136</v>
      </c>
    </row>
    <row r="206" spans="2:2" x14ac:dyDescent="0.3">
      <c r="B206" t="s">
        <v>137</v>
      </c>
    </row>
    <row r="207" spans="2:2" x14ac:dyDescent="0.3">
      <c r="B207" t="s">
        <v>76</v>
      </c>
    </row>
    <row r="208" spans="2:2" x14ac:dyDescent="0.3">
      <c r="B208" t="s">
        <v>37</v>
      </c>
    </row>
    <row r="209" spans="2:2" x14ac:dyDescent="0.3">
      <c r="B209" t="s">
        <v>38</v>
      </c>
    </row>
    <row r="210" spans="2:2" x14ac:dyDescent="0.3">
      <c r="B210" t="s">
        <v>248</v>
      </c>
    </row>
    <row r="211" spans="2:2" x14ac:dyDescent="0.3">
      <c r="B211" t="s">
        <v>249</v>
      </c>
    </row>
    <row r="212" spans="2:2" x14ac:dyDescent="0.3">
      <c r="B212" t="s">
        <v>39</v>
      </c>
    </row>
    <row r="213" spans="2:2" x14ac:dyDescent="0.3">
      <c r="B213" t="s">
        <v>250</v>
      </c>
    </row>
    <row r="214" spans="2:2" x14ac:dyDescent="0.3">
      <c r="B214" t="s">
        <v>138</v>
      </c>
    </row>
    <row r="215" spans="2:2" x14ac:dyDescent="0.3">
      <c r="B215" t="s">
        <v>203</v>
      </c>
    </row>
    <row r="216" spans="2:2" x14ac:dyDescent="0.3">
      <c r="B216" t="s">
        <v>204</v>
      </c>
    </row>
    <row r="217" spans="2:2" x14ac:dyDescent="0.3">
      <c r="B217" t="s">
        <v>205</v>
      </c>
    </row>
    <row r="218" spans="2:2" x14ac:dyDescent="0.3">
      <c r="B218" t="s">
        <v>206</v>
      </c>
    </row>
    <row r="219" spans="2:2" x14ac:dyDescent="0.3">
      <c r="B219" t="s">
        <v>183</v>
      </c>
    </row>
    <row r="220" spans="2:2" x14ac:dyDescent="0.3">
      <c r="B220" t="s">
        <v>207</v>
      </c>
    </row>
    <row r="221" spans="2:2" x14ac:dyDescent="0.3">
      <c r="B221" t="s">
        <v>139</v>
      </c>
    </row>
    <row r="222" spans="2:2" x14ac:dyDescent="0.3">
      <c r="B222" t="s">
        <v>140</v>
      </c>
    </row>
    <row r="223" spans="2:2" x14ac:dyDescent="0.3">
      <c r="B223" t="s">
        <v>184</v>
      </c>
    </row>
    <row r="224" spans="2:2" x14ac:dyDescent="0.3">
      <c r="B224" t="s">
        <v>141</v>
      </c>
    </row>
    <row r="225" spans="2:2" x14ac:dyDescent="0.3">
      <c r="B225" t="s">
        <v>40</v>
      </c>
    </row>
    <row r="226" spans="2:2" x14ac:dyDescent="0.3">
      <c r="B226" t="s">
        <v>251</v>
      </c>
    </row>
    <row r="227" spans="2:2" x14ac:dyDescent="0.3">
      <c r="B227" t="s">
        <v>252</v>
      </c>
    </row>
    <row r="228" spans="2:2" x14ac:dyDescent="0.3">
      <c r="B228" t="s">
        <v>77</v>
      </c>
    </row>
    <row r="229" spans="2:2" x14ac:dyDescent="0.3">
      <c r="B229" t="s">
        <v>41</v>
      </c>
    </row>
    <row r="230" spans="2:2" x14ac:dyDescent="0.3">
      <c r="B230" t="s">
        <v>78</v>
      </c>
    </row>
    <row r="231" spans="2:2" x14ac:dyDescent="0.3">
      <c r="B231" t="s">
        <v>42</v>
      </c>
    </row>
    <row r="232" spans="2:2" x14ac:dyDescent="0.3">
      <c r="B232" t="s">
        <v>79</v>
      </c>
    </row>
    <row r="233" spans="2:2" x14ac:dyDescent="0.3">
      <c r="B233" t="s">
        <v>208</v>
      </c>
    </row>
    <row r="234" spans="2:2" x14ac:dyDescent="0.3">
      <c r="B234" t="s">
        <v>185</v>
      </c>
    </row>
    <row r="235" spans="2:2" x14ac:dyDescent="0.3">
      <c r="B235" t="s">
        <v>142</v>
      </c>
    </row>
    <row r="236" spans="2:2" x14ac:dyDescent="0.3">
      <c r="B236" t="s">
        <v>143</v>
      </c>
    </row>
    <row r="237" spans="2:2" x14ac:dyDescent="0.3">
      <c r="B237" t="s">
        <v>43</v>
      </c>
    </row>
    <row r="238" spans="2:2" x14ac:dyDescent="0.3">
      <c r="B238" t="s">
        <v>144</v>
      </c>
    </row>
    <row r="239" spans="2:2" x14ac:dyDescent="0.3">
      <c r="B239" t="s">
        <v>186</v>
      </c>
    </row>
    <row r="240" spans="2:2" x14ac:dyDescent="0.3">
      <c r="B240" t="s">
        <v>164</v>
      </c>
    </row>
    <row r="241" spans="2:2" x14ac:dyDescent="0.3">
      <c r="B241" t="s">
        <v>209</v>
      </c>
    </row>
    <row r="242" spans="2:2" x14ac:dyDescent="0.3">
      <c r="B242" t="s">
        <v>253</v>
      </c>
    </row>
    <row r="243" spans="2:2" x14ac:dyDescent="0.3">
      <c r="B243" t="s">
        <v>145</v>
      </c>
    </row>
    <row r="244" spans="2:2" x14ac:dyDescent="0.3">
      <c r="B244" t="s">
        <v>80</v>
      </c>
    </row>
    <row r="245" spans="2:2" x14ac:dyDescent="0.3">
      <c r="B245" t="s">
        <v>165</v>
      </c>
    </row>
    <row r="246" spans="2:2" x14ac:dyDescent="0.3">
      <c r="B246" t="s">
        <v>254</v>
      </c>
    </row>
    <row r="247" spans="2:2" x14ac:dyDescent="0.3">
      <c r="B247" t="s">
        <v>81</v>
      </c>
    </row>
    <row r="248" spans="2:2" x14ac:dyDescent="0.3">
      <c r="B248" t="s">
        <v>255</v>
      </c>
    </row>
    <row r="249" spans="2:2" x14ac:dyDescent="0.3">
      <c r="B249" t="s">
        <v>256</v>
      </c>
    </row>
    <row r="250" spans="2:2" x14ac:dyDescent="0.3">
      <c r="B250" t="s">
        <v>257</v>
      </c>
    </row>
    <row r="251" spans="2:2" x14ac:dyDescent="0.3">
      <c r="B251" t="s">
        <v>258</v>
      </c>
    </row>
    <row r="252" spans="2:2" x14ac:dyDescent="0.3">
      <c r="B252" t="s">
        <v>259</v>
      </c>
    </row>
    <row r="253" spans="2:2" x14ac:dyDescent="0.3">
      <c r="B253" t="s">
        <v>187</v>
      </c>
    </row>
    <row r="254" spans="2:2" x14ac:dyDescent="0.3">
      <c r="B254" t="s">
        <v>44</v>
      </c>
    </row>
    <row r="255" spans="2:2" x14ac:dyDescent="0.3">
      <c r="B255" t="s">
        <v>45</v>
      </c>
    </row>
  </sheetData>
  <sheetProtection algorithmName="SHA-512" hashValue="1sFUk26Gs1BG6IRIdQr/AIUZA4Nv0kvxJBGQG9InQMDFc8W5StCXltMNPe8uu0fs5S6wHuy+yXQYGnq2zafH3Q==" saltValue="nmy5h4fGv+4VRsS/ni+9Ow==" spinCount="100000" sheet="1" objects="1" scenarios="1"/>
  <sortState xmlns:xlrd2="http://schemas.microsoft.com/office/spreadsheetml/2017/richdata2" ref="B2:B255">
    <sortCondition ref="B2:B255"/>
  </sortState>
  <customSheetViews>
    <customSheetView guid="{90A66CAE-CEC2-457F-A9FB-851135E4D5CF}">
      <selection activeCell="D6" sqref="D6"/>
      <pageMargins left="0.7" right="0.7" top="0.75" bottom="0.75" header="0.3" footer="0.3"/>
    </customSheetView>
  </customSheetViews>
  <phoneticPr fontId="1" type="noConversion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2DFDA-487D-4E6E-A2C4-465C3E3BF2BB}">
  <sheetPr>
    <tabColor theme="9" tint="0.79998168889431442"/>
    <pageSetUpPr fitToPage="1"/>
  </sheetPr>
  <dimension ref="A1:K19"/>
  <sheetViews>
    <sheetView showGridLines="0" showRuler="0" view="pageLayout" zoomScale="55" zoomScaleNormal="55" zoomScaleSheetLayoutView="40" zoomScalePageLayoutView="55" workbookViewId="0">
      <selection activeCell="I3" sqref="I3"/>
    </sheetView>
  </sheetViews>
  <sheetFormatPr defaultColWidth="3.21875" defaultRowHeight="15" x14ac:dyDescent="0.3"/>
  <cols>
    <col min="1" max="1" width="16.5546875" style="1" customWidth="1"/>
    <col min="2" max="2" width="18.77734375" style="2" customWidth="1"/>
    <col min="3" max="3" width="37" style="3" customWidth="1"/>
    <col min="4" max="5" width="37" style="4" customWidth="1"/>
    <col min="6" max="6" width="12.88671875" style="5" customWidth="1"/>
    <col min="7" max="7" width="12.5546875" style="5" customWidth="1"/>
    <col min="8" max="8" width="11.44140625" style="35" customWidth="1"/>
    <col min="9" max="9" width="56" style="5" customWidth="1"/>
    <col min="10" max="10" width="16.5546875" style="35" customWidth="1"/>
    <col min="11" max="11" width="39.5546875" style="47" customWidth="1"/>
    <col min="12" max="13" width="3.21875" style="1" customWidth="1"/>
    <col min="14" max="29" width="3.21875" style="1"/>
    <col min="30" max="30" width="3.21875" style="1" customWidth="1"/>
    <col min="31" max="16384" width="3.21875" style="1"/>
  </cols>
  <sheetData>
    <row r="1" spans="1:11" s="100" customFormat="1" ht="114" x14ac:dyDescent="0.3">
      <c r="A1" s="110" t="s">
        <v>340</v>
      </c>
      <c r="B1" s="111" t="s">
        <v>341</v>
      </c>
      <c r="C1" s="111" t="s">
        <v>424</v>
      </c>
      <c r="D1" s="111" t="s">
        <v>425</v>
      </c>
      <c r="E1" s="111" t="s">
        <v>426</v>
      </c>
      <c r="F1" s="112" t="s">
        <v>427</v>
      </c>
      <c r="G1" s="112" t="s">
        <v>342</v>
      </c>
      <c r="H1" s="112" t="s">
        <v>343</v>
      </c>
      <c r="I1" s="112" t="s">
        <v>344</v>
      </c>
      <c r="J1" s="113" t="s">
        <v>345</v>
      </c>
      <c r="K1" s="113" t="s">
        <v>346</v>
      </c>
    </row>
    <row r="2" spans="1:11" s="99" customFormat="1" ht="150" x14ac:dyDescent="0.3">
      <c r="A2" s="15" t="s">
        <v>347</v>
      </c>
      <c r="B2" s="12" t="s">
        <v>348</v>
      </c>
      <c r="C2" s="10" t="s">
        <v>349</v>
      </c>
      <c r="D2" s="10" t="s">
        <v>350</v>
      </c>
      <c r="E2" s="10" t="s">
        <v>351</v>
      </c>
      <c r="F2" s="11"/>
      <c r="G2" s="11"/>
      <c r="H2" s="36"/>
      <c r="I2" s="11"/>
      <c r="J2" s="70"/>
      <c r="K2" s="11"/>
    </row>
    <row r="3" spans="1:11" s="99" customFormat="1" ht="150" x14ac:dyDescent="0.3">
      <c r="A3" s="16"/>
      <c r="B3" s="13" t="s">
        <v>352</v>
      </c>
      <c r="C3" s="6" t="s">
        <v>353</v>
      </c>
      <c r="D3" s="6" t="s">
        <v>354</v>
      </c>
      <c r="E3" s="6" t="s">
        <v>355</v>
      </c>
      <c r="F3" s="7"/>
      <c r="G3" s="7"/>
      <c r="H3" s="36"/>
      <c r="I3" s="11"/>
      <c r="J3" s="70"/>
      <c r="K3" s="11"/>
    </row>
    <row r="4" spans="1:11" s="99" customFormat="1" ht="90" x14ac:dyDescent="0.3">
      <c r="A4" s="19"/>
      <c r="B4" s="13" t="s">
        <v>356</v>
      </c>
      <c r="C4" s="6" t="s">
        <v>357</v>
      </c>
      <c r="D4" s="6" t="s">
        <v>358</v>
      </c>
      <c r="E4" s="6" t="s">
        <v>359</v>
      </c>
      <c r="F4" s="7"/>
      <c r="G4" s="7"/>
      <c r="H4" s="37"/>
      <c r="I4" s="7"/>
      <c r="J4" s="70"/>
      <c r="K4" s="11"/>
    </row>
    <row r="5" spans="1:11" s="99" customFormat="1" ht="105" x14ac:dyDescent="0.3">
      <c r="A5" s="20"/>
      <c r="B5" s="13" t="s">
        <v>360</v>
      </c>
      <c r="C5" s="6" t="s">
        <v>361</v>
      </c>
      <c r="D5" s="6" t="s">
        <v>362</v>
      </c>
      <c r="E5" s="6" t="s">
        <v>363</v>
      </c>
      <c r="F5" s="7"/>
      <c r="G5" s="7"/>
      <c r="H5" s="37"/>
      <c r="I5" s="7"/>
      <c r="J5" s="70"/>
      <c r="K5" s="11"/>
    </row>
    <row r="6" spans="1:11" s="99" customFormat="1" ht="210" x14ac:dyDescent="0.3">
      <c r="A6" s="20" t="s">
        <v>364</v>
      </c>
      <c r="B6" s="13" t="s">
        <v>365</v>
      </c>
      <c r="C6" s="6" t="s">
        <v>366</v>
      </c>
      <c r="D6" s="6" t="s">
        <v>367</v>
      </c>
      <c r="E6" s="6" t="s">
        <v>368</v>
      </c>
      <c r="F6" s="7"/>
      <c r="G6" s="7"/>
      <c r="H6" s="37"/>
      <c r="I6" s="7"/>
      <c r="J6" s="70"/>
      <c r="K6" s="11"/>
    </row>
    <row r="7" spans="1:11" s="99" customFormat="1" ht="60" x14ac:dyDescent="0.3">
      <c r="A7" s="18" t="s">
        <v>369</v>
      </c>
      <c r="B7" s="13" t="s">
        <v>370</v>
      </c>
      <c r="C7" s="6" t="s">
        <v>371</v>
      </c>
      <c r="D7" s="6" t="s">
        <v>372</v>
      </c>
      <c r="E7" s="6" t="s">
        <v>373</v>
      </c>
      <c r="F7" s="7"/>
      <c r="G7" s="7"/>
      <c r="H7" s="37"/>
      <c r="I7" s="7"/>
      <c r="J7" s="70"/>
      <c r="K7" s="11"/>
    </row>
    <row r="8" spans="1:11" s="99" customFormat="1" ht="135" x14ac:dyDescent="0.3">
      <c r="A8" s="19"/>
      <c r="B8" s="13" t="s">
        <v>374</v>
      </c>
      <c r="C8" s="6" t="s">
        <v>375</v>
      </c>
      <c r="D8" s="6" t="s">
        <v>376</v>
      </c>
      <c r="E8" s="6" t="s">
        <v>377</v>
      </c>
      <c r="F8" s="7"/>
      <c r="G8" s="7"/>
      <c r="H8" s="37"/>
      <c r="I8" s="7"/>
      <c r="J8" s="70"/>
      <c r="K8" s="11"/>
    </row>
    <row r="9" spans="1:11" s="99" customFormat="1" ht="90" x14ac:dyDescent="0.3">
      <c r="A9" s="19"/>
      <c r="B9" s="13" t="s">
        <v>378</v>
      </c>
      <c r="C9" s="6" t="s">
        <v>379</v>
      </c>
      <c r="D9" s="6" t="s">
        <v>380</v>
      </c>
      <c r="E9" s="6" t="s">
        <v>381</v>
      </c>
      <c r="F9" s="7"/>
      <c r="G9" s="7"/>
      <c r="H9" s="37"/>
      <c r="I9" s="7"/>
      <c r="J9" s="70"/>
      <c r="K9" s="11"/>
    </row>
    <row r="10" spans="1:11" s="99" customFormat="1" ht="150" x14ac:dyDescent="0.3">
      <c r="A10" s="19"/>
      <c r="B10" s="13" t="s">
        <v>382</v>
      </c>
      <c r="C10" s="6" t="s">
        <v>383</v>
      </c>
      <c r="D10" s="6" t="s">
        <v>384</v>
      </c>
      <c r="E10" s="6" t="s">
        <v>385</v>
      </c>
      <c r="F10" s="7"/>
      <c r="G10" s="7"/>
      <c r="H10" s="37"/>
      <c r="I10" s="7"/>
      <c r="J10" s="70"/>
      <c r="K10" s="11"/>
    </row>
    <row r="11" spans="1:11" s="99" customFormat="1" ht="75" x14ac:dyDescent="0.3">
      <c r="A11" s="19"/>
      <c r="B11" s="13" t="s">
        <v>386</v>
      </c>
      <c r="C11" s="6" t="s">
        <v>387</v>
      </c>
      <c r="D11" s="6" t="s">
        <v>388</v>
      </c>
      <c r="E11" s="6" t="s">
        <v>389</v>
      </c>
      <c r="F11" s="7"/>
      <c r="G11" s="7"/>
      <c r="H11" s="37"/>
      <c r="I11" s="7"/>
      <c r="J11" s="70"/>
      <c r="K11" s="11"/>
    </row>
    <row r="12" spans="1:11" s="99" customFormat="1" ht="120" x14ac:dyDescent="0.3">
      <c r="A12" s="16"/>
      <c r="B12" s="13" t="s">
        <v>390</v>
      </c>
      <c r="C12" s="6" t="s">
        <v>391</v>
      </c>
      <c r="D12" s="6" t="s">
        <v>392</v>
      </c>
      <c r="E12" s="6" t="s">
        <v>393</v>
      </c>
      <c r="F12" s="7"/>
      <c r="G12" s="7"/>
      <c r="H12" s="37"/>
      <c r="I12" s="7"/>
      <c r="J12" s="70"/>
      <c r="K12" s="11"/>
    </row>
    <row r="13" spans="1:11" s="99" customFormat="1" ht="105" x14ac:dyDescent="0.3">
      <c r="A13" s="16"/>
      <c r="B13" s="13" t="s">
        <v>394</v>
      </c>
      <c r="C13" s="6" t="s">
        <v>395</v>
      </c>
      <c r="D13" s="6" t="s">
        <v>396</v>
      </c>
      <c r="E13" s="6" t="s">
        <v>397</v>
      </c>
      <c r="F13" s="7"/>
      <c r="G13" s="7"/>
      <c r="H13" s="37"/>
      <c r="I13" s="7"/>
      <c r="J13" s="70"/>
      <c r="K13" s="11"/>
    </row>
    <row r="14" spans="1:11" s="99" customFormat="1" ht="135" x14ac:dyDescent="0.3">
      <c r="A14" s="20"/>
      <c r="B14" s="13" t="s">
        <v>398</v>
      </c>
      <c r="C14" s="6" t="s">
        <v>399</v>
      </c>
      <c r="D14" s="6" t="s">
        <v>400</v>
      </c>
      <c r="E14" s="6" t="s">
        <v>401</v>
      </c>
      <c r="F14" s="7"/>
      <c r="G14" s="7"/>
      <c r="H14" s="37"/>
      <c r="I14" s="7"/>
      <c r="J14" s="70"/>
      <c r="K14" s="11"/>
    </row>
    <row r="15" spans="1:11" s="99" customFormat="1" ht="120" x14ac:dyDescent="0.3">
      <c r="A15" s="19" t="s">
        <v>402</v>
      </c>
      <c r="B15" s="13" t="s">
        <v>403</v>
      </c>
      <c r="C15" s="6" t="s">
        <v>404</v>
      </c>
      <c r="D15" s="6" t="s">
        <v>405</v>
      </c>
      <c r="E15" s="6" t="s">
        <v>406</v>
      </c>
      <c r="F15" s="7"/>
      <c r="G15" s="7"/>
      <c r="H15" s="37"/>
      <c r="I15" s="7"/>
      <c r="J15" s="70"/>
      <c r="K15" s="11"/>
    </row>
    <row r="16" spans="1:11" s="99" customFormat="1" ht="135" x14ac:dyDescent="0.3">
      <c r="A16" s="18" t="s">
        <v>407</v>
      </c>
      <c r="B16" s="13" t="s">
        <v>408</v>
      </c>
      <c r="C16" s="6" t="s">
        <v>409</v>
      </c>
      <c r="D16" s="6" t="s">
        <v>410</v>
      </c>
      <c r="E16" s="6" t="s">
        <v>411</v>
      </c>
      <c r="F16" s="7"/>
      <c r="G16" s="7"/>
      <c r="H16" s="37"/>
      <c r="I16" s="7"/>
      <c r="J16" s="70"/>
      <c r="K16" s="11"/>
    </row>
    <row r="17" spans="1:11" s="99" customFormat="1" ht="105" x14ac:dyDescent="0.3">
      <c r="A17" s="19"/>
      <c r="B17" s="13" t="s">
        <v>412</v>
      </c>
      <c r="C17" s="6" t="s">
        <v>413</v>
      </c>
      <c r="D17" s="6" t="s">
        <v>414</v>
      </c>
      <c r="E17" s="6" t="s">
        <v>415</v>
      </c>
      <c r="F17" s="7"/>
      <c r="G17" s="7"/>
      <c r="H17" s="37"/>
      <c r="I17" s="7"/>
      <c r="J17" s="70"/>
      <c r="K17" s="11"/>
    </row>
    <row r="18" spans="1:11" s="99" customFormat="1" ht="45" x14ac:dyDescent="0.3">
      <c r="A18" s="23"/>
      <c r="B18" s="13" t="s">
        <v>416</v>
      </c>
      <c r="C18" s="6" t="s">
        <v>417</v>
      </c>
      <c r="D18" s="6" t="s">
        <v>418</v>
      </c>
      <c r="E18" s="6" t="s">
        <v>419</v>
      </c>
      <c r="F18" s="7"/>
      <c r="G18" s="7"/>
      <c r="H18" s="37"/>
      <c r="I18" s="7"/>
      <c r="J18" s="70"/>
      <c r="K18" s="11"/>
    </row>
    <row r="19" spans="1:11" s="99" customFormat="1" ht="210" x14ac:dyDescent="0.3">
      <c r="A19" s="22"/>
      <c r="B19" s="13" t="s">
        <v>420</v>
      </c>
      <c r="C19" s="6" t="s">
        <v>421</v>
      </c>
      <c r="D19" s="6" t="s">
        <v>422</v>
      </c>
      <c r="E19" s="6" t="s">
        <v>423</v>
      </c>
      <c r="F19" s="7"/>
      <c r="G19" s="7"/>
      <c r="H19" s="37"/>
      <c r="I19" s="7"/>
      <c r="J19" s="70"/>
      <c r="K19" s="11"/>
    </row>
  </sheetData>
  <phoneticPr fontId="1" type="noConversion"/>
  <printOptions horizontalCentered="1"/>
  <pageMargins left="0.7" right="0.7" top="0.75" bottom="0.75" header="0.15" footer="0.3"/>
  <pageSetup paperSize="9" scale="44" fitToHeight="0" orientation="landscape" r:id="rId1"/>
  <headerFooter alignWithMargins="0">
    <oddHeader>&amp;L&amp;"Ubuntu,Bold"&amp;16Местная Программная Деятельность
&amp;RВыберите «Текущую стадию» для каждой строки PQS.
Назначьте «Целевую стадию», укажите приоритетный уровень
Дайте комментарии, где необходимо
Используйте последние 2 столбца для отслеживания прогресса</oddHeader>
    <oddFooter xml:space="preserve">&amp;LPQS V3 Self-Assessment 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3E3DA758-3DB4-4CDA-B8AE-163C56BB92D6}">
            <xm:f>NOT(ISERROR(SEARCH(Data!$F$2,H2)))</xm:f>
            <xm:f>Data!$F$2</xm:f>
            <x14:dxf>
              <font>
                <b/>
                <i val="0"/>
                <color rgb="FFFF0000"/>
              </font>
              <numFmt numFmtId="30" formatCode="@"/>
              <fill>
                <patternFill patternType="none">
                  <bgColor auto="1"/>
                </patternFill>
              </fill>
            </x14:dxf>
          </x14:cfRule>
          <xm:sqref>H2:H19</xm:sqref>
        </x14:conditionalFormatting>
        <x14:conditionalFormatting xmlns:xm="http://schemas.microsoft.com/office/excel/2006/main">
          <x14:cfRule type="containsText" priority="11" operator="containsText" id="{DCE7F734-9CF5-4EB0-914D-5904480D3C8D}">
            <xm:f>NOT(ISERROR(SEARCH(Data!$F$2,H3)))</xm:f>
            <xm:f>Data!$F$2</xm:f>
            <x14:dxf>
              <font>
                <b/>
                <i val="0"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H3</xm:sqref>
        </x14:conditionalFormatting>
        <x14:conditionalFormatting xmlns:xm="http://schemas.microsoft.com/office/excel/2006/main">
          <x14:cfRule type="expression" priority="146" id="{E7B6BD6A-A516-4CF9-A7C4-4603A2263981}">
            <xm:f>IF(J2=Data!$U$3, TRUE, FALSE)</xm:f>
            <x14:dxf>
              <font>
                <color rgb="FF00B0F0"/>
              </font>
              <fill>
                <patternFill>
                  <bgColor rgb="FF00B0F0"/>
                </patternFill>
              </fill>
            </x14:dxf>
          </x14:cfRule>
          <x14:cfRule type="expression" priority="147" id="{731A6DB5-7FD4-461E-ACEB-7565E8420948}">
            <xm:f>IF(J2=Data!$U$4, TRUE, FALSE)</xm:f>
            <x14:dxf>
              <font>
                <color rgb="FF00B050"/>
              </font>
              <fill>
                <patternFill>
                  <bgColor rgb="FF00B050"/>
                </patternFill>
              </fill>
            </x14:dxf>
          </x14:cfRule>
          <x14:cfRule type="expression" priority="148" id="{31DC66F6-B351-44B5-8EA7-A2DCAACB72B7}">
            <xm:f>IF(J2=Data!$U$5, TRUE, FALSE)</xm:f>
            <x14:dxf>
              <font>
                <color rgb="FFFFFF00"/>
              </font>
              <fill>
                <patternFill>
                  <bgColor rgb="FFFFFF00"/>
                </patternFill>
              </fill>
            </x14:dxf>
          </x14:cfRule>
          <x14:cfRule type="expression" priority="149" id="{8A913B0A-DA86-4F42-85E4-E765DE50D4FE}">
            <xm:f>IF(J2=Data!$U$6, TRUE, FALSE)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m:sqref>J2:J1048576</xm:sqref>
        </x14:conditionalFormatting>
        <x14:conditionalFormatting xmlns:xm="http://schemas.microsoft.com/office/excel/2006/main">
          <x14:cfRule type="expression" priority="4" id="{CEFA8047-0679-4E98-8795-067A0534BFA1}">
            <xm:f>IF(F2=Data!$D$5, TRUE, FALSE)</xm:f>
            <x14:dxf>
              <fill>
                <patternFill>
                  <bgColor theme="6"/>
                </patternFill>
              </fill>
            </x14:dxf>
          </x14:cfRule>
          <x14:cfRule type="expression" priority="5" id="{6C4305C5-D384-4F41-96DD-C8EB354AFE3D}">
            <xm:f>IF(F2=Data!$D$6, TRUE, FALSE)</xm:f>
            <x14:dxf>
              <fill>
                <patternFill>
                  <bgColor theme="6"/>
                </patternFill>
              </fill>
            </x14:dxf>
          </x14:cfRule>
          <xm:sqref>E2:E19</xm:sqref>
        </x14:conditionalFormatting>
        <x14:conditionalFormatting xmlns:xm="http://schemas.microsoft.com/office/excel/2006/main">
          <x14:cfRule type="expression" priority="3" id="{653815A6-5FC8-4402-969F-8DA25601C215}">
            <xm:f>IF(F2=Data!$D$4, TRUE, FALSE)</xm:f>
            <x14:dxf>
              <fill>
                <patternFill>
                  <bgColor theme="6"/>
                </patternFill>
              </fill>
            </x14:dxf>
          </x14:cfRule>
          <xm:sqref>D2:D19</xm:sqref>
        </x14:conditionalFormatting>
        <x14:conditionalFormatting xmlns:xm="http://schemas.microsoft.com/office/excel/2006/main">
          <x14:cfRule type="expression" priority="2" id="{B6B2C4E4-CE67-4DEA-9A7F-34911C69208B}">
            <xm:f>IF(F2=Data!$D$3, TRUE, FALSE)</xm:f>
            <x14:dxf>
              <fill>
                <patternFill>
                  <bgColor theme="6"/>
                </patternFill>
              </fill>
            </x14:dxf>
          </x14:cfRule>
          <xm:sqref>C2:C19</xm:sqref>
        </x14:conditionalFormatting>
        <x14:conditionalFormatting xmlns:xm="http://schemas.microsoft.com/office/excel/2006/main">
          <x14:cfRule type="expression" priority="1" id="{4F5C0C5F-509E-4AA7-9B29-B73B686CB479}">
            <xm:f>IF(F2=Data!$D$2, TRUE, FALSE)</xm:f>
            <x14:dxf>
              <fill>
                <patternFill>
                  <bgColor theme="6"/>
                </patternFill>
              </fill>
            </x14:dxf>
          </x14:cfRule>
          <xm:sqref>B2:B19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211E3BD-EFFA-46D4-A589-3F9FDA39A82F}">
          <x14:formula1>
            <xm:f>Data!$U$2:$U$6</xm:f>
          </x14:formula1>
          <xm:sqref>J2:J19</xm:sqref>
        </x14:dataValidation>
        <x14:dataValidation type="list" allowBlank="1" showInputMessage="1" showErrorMessage="1" xr:uid="{A96657BF-CD86-4FE0-B87C-ADE82AEE3063}">
          <x14:formula1>
            <xm:f>Data!$D$2:$D$6</xm:f>
          </x14:formula1>
          <xm:sqref>F2:F19</xm:sqref>
        </x14:dataValidation>
        <x14:dataValidation type="list" allowBlank="1" showInputMessage="1" showErrorMessage="1" xr:uid="{85869B1A-2B27-4636-A041-215F6F7C9E5D}">
          <x14:formula1>
            <xm:f>Data!$F$2:$F$2</xm:f>
          </x14:formula1>
          <xm:sqref>H2:H19</xm:sqref>
        </x14:dataValidation>
        <x14:dataValidation type="list" allowBlank="1" showInputMessage="1" showErrorMessage="1" xr:uid="{020954F6-4420-405F-B599-696CFD20B1EC}">
          <x14:formula1>
            <xm:f>Data!$E$2:$E$6</xm:f>
          </x14:formula1>
          <xm:sqref>G2:G19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12256-0993-455F-96E4-025B9181A630}">
  <sheetPr>
    <tabColor theme="9" tint="0.59999389629810485"/>
    <pageSetUpPr fitToPage="1"/>
  </sheetPr>
  <dimension ref="A1:K8"/>
  <sheetViews>
    <sheetView showGridLines="0" showRuler="0" view="pageLayout" zoomScale="70" zoomScaleNormal="85" zoomScaleSheetLayoutView="55" zoomScalePageLayoutView="70" workbookViewId="0">
      <selection activeCell="J3" sqref="J3"/>
    </sheetView>
  </sheetViews>
  <sheetFormatPr defaultColWidth="3.21875" defaultRowHeight="15" x14ac:dyDescent="0.3"/>
  <cols>
    <col min="1" max="1" width="16.88671875" style="1" customWidth="1"/>
    <col min="2" max="2" width="18.77734375" style="2" customWidth="1"/>
    <col min="3" max="3" width="34.44140625" style="3" customWidth="1"/>
    <col min="4" max="4" width="34.21875" style="4" customWidth="1"/>
    <col min="5" max="5" width="32.77734375" style="4" customWidth="1"/>
    <col min="6" max="6" width="12.88671875" style="5" customWidth="1"/>
    <col min="7" max="8" width="12.5546875" style="5" customWidth="1"/>
    <col min="9" max="9" width="44.44140625" style="5" customWidth="1"/>
    <col min="10" max="10" width="18.6640625" style="35" customWidth="1"/>
    <col min="11" max="11" width="42.6640625" style="47" customWidth="1"/>
    <col min="12" max="12" width="3.21875" style="1" customWidth="1"/>
    <col min="13" max="28" width="3.21875" style="1"/>
    <col min="29" max="29" width="3.21875" style="1" customWidth="1"/>
    <col min="30" max="16384" width="3.21875" style="1"/>
  </cols>
  <sheetData>
    <row r="1" spans="1:11" s="100" customFormat="1" ht="98.4" customHeight="1" x14ac:dyDescent="0.3">
      <c r="A1" s="92" t="str">
        <f>'C1'!A1</f>
        <v>Ссылка на стратегический план</v>
      </c>
      <c r="B1" s="93" t="str">
        <f>'C1'!B1</f>
        <v>Раздел PQS</v>
      </c>
      <c r="C1" s="93" t="str">
        <f>'C1'!C1</f>
        <v>СТАДИЯ 1</v>
      </c>
      <c r="D1" s="93" t="str">
        <f>'C1'!D1</f>
        <v>СТАДИЯ 2</v>
      </c>
      <c r="E1" s="93" t="str">
        <f>'C1'!E1</f>
        <v>СТАДИЯ 3</v>
      </c>
      <c r="F1" s="93" t="str">
        <f>'C1'!F1</f>
        <v>Текущая стадия</v>
      </c>
      <c r="G1" s="93" t="str">
        <f>'C1'!G1</f>
        <v>Целевая стадия</v>
      </c>
      <c r="H1" s="93" t="str">
        <f>'C1'!H1</f>
        <v>Высокий приоритет</v>
      </c>
      <c r="I1" s="93" t="str">
        <f>'C1'!I1</f>
        <v>Комментарии
Поделитесь комментариями о вашем текущем этапе, целевом этапе и ДЕЙСТВИЯХ ДЛЯ ДВИЖЕНИЯ к целевому этапу</v>
      </c>
      <c r="J1" s="103" t="str">
        <f>'C1'!J1</f>
        <v>Отчет о проделанной работе
Выберите статус выполнения из раскрывающегося списка</v>
      </c>
      <c r="K1" s="103" t="str">
        <f>'C1'!K1</f>
        <v>Комментарии к отчету о проделанной работе</v>
      </c>
    </row>
    <row r="2" spans="1:11" ht="135" x14ac:dyDescent="0.2">
      <c r="A2" s="15" t="s">
        <v>428</v>
      </c>
      <c r="B2" s="12" t="s">
        <v>429</v>
      </c>
      <c r="C2" s="10" t="s">
        <v>430</v>
      </c>
      <c r="D2" s="10" t="s">
        <v>431</v>
      </c>
      <c r="E2" s="10" t="s">
        <v>432</v>
      </c>
      <c r="F2" s="11"/>
      <c r="G2" s="11"/>
      <c r="H2" s="36"/>
      <c r="I2" s="11"/>
      <c r="J2" s="88"/>
      <c r="K2" s="11"/>
    </row>
    <row r="3" spans="1:11" ht="105" x14ac:dyDescent="0.2">
      <c r="A3" s="16"/>
      <c r="B3" s="13" t="s">
        <v>433</v>
      </c>
      <c r="C3" s="6" t="s">
        <v>434</v>
      </c>
      <c r="D3" s="6" t="s">
        <v>435</v>
      </c>
      <c r="E3" s="6" t="s">
        <v>436</v>
      </c>
      <c r="F3" s="7"/>
      <c r="G3" s="7"/>
      <c r="H3" s="36"/>
      <c r="I3" s="11"/>
      <c r="J3" s="88"/>
      <c r="K3" s="11"/>
    </row>
    <row r="4" spans="1:11" ht="180" x14ac:dyDescent="0.2">
      <c r="A4" s="21" t="s">
        <v>437</v>
      </c>
      <c r="B4" s="13" t="s">
        <v>438</v>
      </c>
      <c r="C4" s="6" t="s">
        <v>439</v>
      </c>
      <c r="D4" s="6" t="s">
        <v>440</v>
      </c>
      <c r="E4" s="6" t="s">
        <v>441</v>
      </c>
      <c r="F4" s="7"/>
      <c r="G4" s="7"/>
      <c r="H4" s="36"/>
      <c r="I4" s="7"/>
      <c r="J4" s="88"/>
      <c r="K4" s="11"/>
    </row>
    <row r="5" spans="1:11" ht="90" x14ac:dyDescent="0.2">
      <c r="A5" s="18" t="s">
        <v>442</v>
      </c>
      <c r="B5" s="13" t="s">
        <v>443</v>
      </c>
      <c r="C5" s="6" t="s">
        <v>444</v>
      </c>
      <c r="D5" s="6" t="s">
        <v>445</v>
      </c>
      <c r="E5" s="6" t="s">
        <v>446</v>
      </c>
      <c r="F5" s="7"/>
      <c r="G5" s="7"/>
      <c r="H5" s="36"/>
      <c r="I5" s="7"/>
      <c r="J5" s="88"/>
      <c r="K5" s="11"/>
    </row>
    <row r="6" spans="1:11" ht="105" x14ac:dyDescent="0.2">
      <c r="A6" s="20"/>
      <c r="B6" s="13" t="s">
        <v>447</v>
      </c>
      <c r="C6" s="6" t="s">
        <v>448</v>
      </c>
      <c r="D6" s="6" t="s">
        <v>449</v>
      </c>
      <c r="E6" s="6" t="s">
        <v>450</v>
      </c>
      <c r="F6" s="7"/>
      <c r="G6" s="7"/>
      <c r="H6" s="36"/>
      <c r="I6" s="7"/>
      <c r="J6" s="88"/>
      <c r="K6" s="11"/>
    </row>
    <row r="7" spans="1:11" ht="135" x14ac:dyDescent="0.2">
      <c r="A7" s="19" t="s">
        <v>451</v>
      </c>
      <c r="B7" s="13" t="s">
        <v>452</v>
      </c>
      <c r="C7" s="6" t="s">
        <v>453</v>
      </c>
      <c r="D7" s="6" t="s">
        <v>454</v>
      </c>
      <c r="E7" s="6" t="s">
        <v>454</v>
      </c>
      <c r="F7" s="7"/>
      <c r="G7" s="7"/>
      <c r="H7" s="36"/>
      <c r="I7" s="7"/>
      <c r="J7" s="88"/>
      <c r="K7" s="11"/>
    </row>
    <row r="8" spans="1:11" ht="105" x14ac:dyDescent="0.2">
      <c r="A8" s="20" t="s">
        <v>455</v>
      </c>
      <c r="B8" s="13" t="s">
        <v>456</v>
      </c>
      <c r="C8" s="6" t="s">
        <v>457</v>
      </c>
      <c r="D8" s="6" t="s">
        <v>458</v>
      </c>
      <c r="E8" s="6" t="s">
        <v>459</v>
      </c>
      <c r="F8" s="7"/>
      <c r="G8" s="7"/>
      <c r="H8" s="36"/>
      <c r="I8" s="7"/>
      <c r="J8" s="88"/>
      <c r="K8" s="11"/>
    </row>
  </sheetData>
  <printOptions horizontalCentered="1"/>
  <pageMargins left="0.7" right="0.7" top="0.75" bottom="0.75" header="0.15" footer="0.3"/>
  <pageSetup paperSize="9" scale="46" fitToHeight="0" orientation="landscape" r:id="rId1"/>
  <headerFooter alignWithMargins="0">
    <oddHeader>&amp;L&amp;"Ubuntu,Bold"&amp;16Рост Возможностей Атлетов
&amp;RВыберите «Текущую стадию» для каждой строки PQS.
Назначьте «Целевую стадию», укажите приоритетный уровень
Дайте комментарии, где необходимо
Используйте последние 2 столбца для отслеживания прогресса</oddHeader>
    <oddFooter xml:space="preserve">&amp;LPQS V3 Self-Assessment 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34EDCE38-6A77-4506-B36C-89DD3F1D9AF7}">
            <xm:f>NOT(ISERROR(SEARCH(Data!$F$2,H2)))</xm:f>
            <xm:f>Data!$F$2</xm:f>
            <x14:dxf>
              <font>
                <b/>
                <i val="0"/>
                <color rgb="FFFF0000"/>
              </font>
              <numFmt numFmtId="30" formatCode="@"/>
              <fill>
                <patternFill patternType="none">
                  <bgColor auto="1"/>
                </patternFill>
              </fill>
            </x14:dxf>
          </x14:cfRule>
          <xm:sqref>H2:H8</xm:sqref>
        </x14:conditionalFormatting>
        <x14:conditionalFormatting xmlns:xm="http://schemas.microsoft.com/office/excel/2006/main">
          <x14:cfRule type="expression" priority="150" id="{8479F79A-8AD6-4F0F-A693-05A64644C3B6}">
            <xm:f>IF(J2=Data!$U$3, TRUE, FALSE)</xm:f>
            <x14:dxf>
              <font>
                <color rgb="FF00B0F0"/>
              </font>
              <fill>
                <patternFill>
                  <bgColor rgb="FF00B0F0"/>
                </patternFill>
              </fill>
            </x14:dxf>
          </x14:cfRule>
          <x14:cfRule type="expression" priority="151" id="{C164A0D0-B3E8-4477-A1DE-BF22D3E5DC4D}">
            <xm:f>IF(J2=Data!$U$4, TRUE, FALSE)</xm:f>
            <x14:dxf>
              <font>
                <color rgb="FF00B050"/>
              </font>
              <fill>
                <patternFill>
                  <bgColor rgb="FF00B050"/>
                </patternFill>
              </fill>
            </x14:dxf>
          </x14:cfRule>
          <x14:cfRule type="expression" priority="152" id="{65C134BE-FF78-4C6D-AC41-FDD331E13E73}">
            <xm:f>IF(J2=Data!$U$5, TRUE, FALSE)</xm:f>
            <x14:dxf>
              <font>
                <color rgb="FFFFFF00"/>
              </font>
              <fill>
                <patternFill>
                  <bgColor rgb="FFFFFF00"/>
                </patternFill>
              </fill>
            </x14:dxf>
          </x14:cfRule>
          <x14:cfRule type="expression" priority="153" id="{00C4E133-FAEF-40F2-964D-0A734774C4AA}">
            <xm:f>IF(J2=Data!$U$6, TRUE, FALSE)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m:sqref>J2:J1048576</xm:sqref>
        </x14:conditionalFormatting>
        <x14:conditionalFormatting xmlns:xm="http://schemas.microsoft.com/office/excel/2006/main">
          <x14:cfRule type="expression" priority="4" id="{50C3B79D-717C-41C1-B984-F6344A298F9D}">
            <xm:f>IF(F2=Data!$D$5, TRUE, FALSE)</xm:f>
            <x14:dxf>
              <fill>
                <patternFill>
                  <bgColor theme="6"/>
                </patternFill>
              </fill>
            </x14:dxf>
          </x14:cfRule>
          <x14:cfRule type="expression" priority="5" id="{826A98CA-1DA0-4959-85DC-02A4BEC0219E}">
            <xm:f>IF(F2=Data!$D$6, TRUE, FALSE)</xm:f>
            <x14:dxf>
              <fill>
                <patternFill>
                  <bgColor theme="6"/>
                </patternFill>
              </fill>
            </x14:dxf>
          </x14:cfRule>
          <xm:sqref>E2:E8</xm:sqref>
        </x14:conditionalFormatting>
        <x14:conditionalFormatting xmlns:xm="http://schemas.microsoft.com/office/excel/2006/main">
          <x14:cfRule type="expression" priority="3" id="{486AF273-FC95-4C26-9EA1-7B11E3A7C3AC}">
            <xm:f>IF(F2=Data!$D$4, TRUE, FALSE)</xm:f>
            <x14:dxf>
              <fill>
                <patternFill>
                  <bgColor theme="6"/>
                </patternFill>
              </fill>
            </x14:dxf>
          </x14:cfRule>
          <xm:sqref>D2:D8</xm:sqref>
        </x14:conditionalFormatting>
        <x14:conditionalFormatting xmlns:xm="http://schemas.microsoft.com/office/excel/2006/main">
          <x14:cfRule type="expression" priority="2" id="{3110343C-D72B-4A8D-8C00-659C2274092C}">
            <xm:f>IF(F2=Data!$D$3, TRUE, FALSE)</xm:f>
            <x14:dxf>
              <fill>
                <patternFill>
                  <bgColor theme="6"/>
                </patternFill>
              </fill>
            </x14:dxf>
          </x14:cfRule>
          <xm:sqref>C2:C8</xm:sqref>
        </x14:conditionalFormatting>
        <x14:conditionalFormatting xmlns:xm="http://schemas.microsoft.com/office/excel/2006/main">
          <x14:cfRule type="expression" priority="1" id="{C4FF1461-F9BB-4C8A-9E81-C3BB9189E20E}">
            <xm:f>IF(F2=Data!$D$2, TRUE, FALSE)</xm:f>
            <x14:dxf>
              <fill>
                <patternFill>
                  <bgColor theme="6"/>
                </patternFill>
              </fill>
            </x14:dxf>
          </x14:cfRule>
          <xm:sqref>B2:B8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8EF5654-DD3A-4D34-9E52-0C287C7F6144}">
          <x14:formula1>
            <xm:f>Data!$D$2:$D$6</xm:f>
          </x14:formula1>
          <xm:sqref>F2:F8</xm:sqref>
        </x14:dataValidation>
        <x14:dataValidation type="list" allowBlank="1" showInputMessage="1" showErrorMessage="1" xr:uid="{B57419B9-4CA1-4159-BEA2-084FD823BCF5}">
          <x14:formula1>
            <xm:f>Data!$E$2:$E$6</xm:f>
          </x14:formula1>
          <xm:sqref>G2:G8</xm:sqref>
        </x14:dataValidation>
        <x14:dataValidation type="list" allowBlank="1" showInputMessage="1" showErrorMessage="1" xr:uid="{282AB39D-D69F-47A7-9514-2178C7E9D33C}">
          <x14:formula1>
            <xm:f>Data!$F$2</xm:f>
          </x14:formula1>
          <xm:sqref>H2:H8</xm:sqref>
        </x14:dataValidation>
        <x14:dataValidation type="list" allowBlank="1" showInputMessage="1" showErrorMessage="1" xr:uid="{AEDEB24A-AFBB-424F-A163-B1BCA962BAA1}">
          <x14:formula1>
            <xm:f>Data!$U$2:$U$6</xm:f>
          </x14:formula1>
          <xm:sqref>J2:J8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C3150-31D1-4118-9BD5-5EB79200F1EF}">
  <sheetPr>
    <tabColor theme="9" tint="0.39997558519241921"/>
    <pageSetUpPr fitToPage="1"/>
  </sheetPr>
  <dimension ref="A1:K6"/>
  <sheetViews>
    <sheetView showGridLines="0" showRuler="0" view="pageLayout" topLeftCell="C1" zoomScale="70" zoomScaleNormal="85" zoomScaleSheetLayoutView="40" zoomScalePageLayoutView="70" workbookViewId="0">
      <selection activeCell="G6" sqref="G6"/>
    </sheetView>
  </sheetViews>
  <sheetFormatPr defaultColWidth="3.21875" defaultRowHeight="15" x14ac:dyDescent="0.3"/>
  <cols>
    <col min="1" max="1" width="17" style="1" customWidth="1"/>
    <col min="2" max="2" width="18.77734375" style="2" customWidth="1"/>
    <col min="3" max="3" width="34.44140625" style="3" customWidth="1"/>
    <col min="4" max="4" width="34.21875" style="4" customWidth="1"/>
    <col min="5" max="5" width="32.77734375" style="4" customWidth="1"/>
    <col min="6" max="6" width="12.88671875" style="5" customWidth="1"/>
    <col min="7" max="8" width="12.5546875" style="5" customWidth="1"/>
    <col min="9" max="9" width="52.77734375" style="5" customWidth="1"/>
    <col min="10" max="10" width="23.21875" style="35" customWidth="1"/>
    <col min="11" max="11" width="27.88671875" style="47" bestFit="1" customWidth="1"/>
    <col min="12" max="12" width="3.21875" style="1" customWidth="1"/>
    <col min="13" max="28" width="3.21875" style="1"/>
    <col min="29" max="29" width="3.21875" style="1" customWidth="1"/>
    <col min="30" max="16384" width="3.21875" style="1"/>
  </cols>
  <sheetData>
    <row r="1" spans="1:11" ht="68.400000000000006" customHeight="1" x14ac:dyDescent="0.2">
      <c r="A1" s="93" t="str">
        <f>'C1'!A1</f>
        <v>Ссылка на стратегический план</v>
      </c>
      <c r="B1" s="93" t="str">
        <f>'C1'!B1</f>
        <v>Раздел PQS</v>
      </c>
      <c r="C1" s="93" t="str">
        <f>'C1'!C1</f>
        <v>СТАДИЯ 1</v>
      </c>
      <c r="D1" s="93" t="str">
        <f>'C1'!D1</f>
        <v>СТАДИЯ 2</v>
      </c>
      <c r="E1" s="93" t="str">
        <f>'C1'!E1</f>
        <v>СТАДИЯ 3</v>
      </c>
      <c r="F1" s="93" t="str">
        <f>'C1'!F1</f>
        <v>Текущая стадия</v>
      </c>
      <c r="G1" s="93" t="str">
        <f>'C1'!G1</f>
        <v>Целевая стадия</v>
      </c>
      <c r="H1" s="93" t="str">
        <f>'C1'!H1</f>
        <v>Высокий приоритет</v>
      </c>
      <c r="I1" s="93" t="str">
        <f>'C1'!I1</f>
        <v>Комментарии
Поделитесь комментариями о вашем текущем этапе, целевом этапе и ДЕЙСТВИЯХ ДЛЯ ДВИЖЕНИЯ к целевому этапу</v>
      </c>
      <c r="J1" s="103" t="str">
        <f>'C1'!J1</f>
        <v>Отчет о проделанной работе
Выберите статус выполнения из раскрывающегося списка</v>
      </c>
      <c r="K1" s="103" t="str">
        <f>'C1'!K1</f>
        <v>Комментарии к отчету о проделанной работе</v>
      </c>
    </row>
    <row r="2" spans="1:11" ht="165" x14ac:dyDescent="0.2">
      <c r="A2" s="15" t="s">
        <v>460</v>
      </c>
      <c r="B2" s="12" t="s">
        <v>461</v>
      </c>
      <c r="C2" s="10" t="s">
        <v>462</v>
      </c>
      <c r="D2" s="10" t="s">
        <v>463</v>
      </c>
      <c r="E2" s="10" t="s">
        <v>464</v>
      </c>
      <c r="F2" s="11"/>
      <c r="G2" s="11"/>
      <c r="H2" s="36"/>
      <c r="I2" s="11"/>
      <c r="J2" s="88"/>
      <c r="K2" s="11"/>
    </row>
    <row r="3" spans="1:11" ht="165" x14ac:dyDescent="0.2">
      <c r="A3" s="20"/>
      <c r="B3" s="13" t="s">
        <v>465</v>
      </c>
      <c r="C3" s="6" t="s">
        <v>466</v>
      </c>
      <c r="D3" s="6" t="s">
        <v>467</v>
      </c>
      <c r="E3" s="6" t="s">
        <v>467</v>
      </c>
      <c r="F3" s="7"/>
      <c r="G3" s="7"/>
      <c r="H3" s="36"/>
      <c r="I3" s="7"/>
      <c r="J3" s="88"/>
      <c r="K3" s="11"/>
    </row>
    <row r="4" spans="1:11" ht="135" x14ac:dyDescent="0.2">
      <c r="A4" s="21" t="s">
        <v>468</v>
      </c>
      <c r="B4" s="13" t="s">
        <v>469</v>
      </c>
      <c r="C4" s="6" t="s">
        <v>470</v>
      </c>
      <c r="D4" s="6" t="s">
        <v>471</v>
      </c>
      <c r="E4" s="6" t="s">
        <v>472</v>
      </c>
      <c r="F4" s="7"/>
      <c r="G4" s="7"/>
      <c r="H4" s="36"/>
      <c r="I4" s="7"/>
      <c r="J4" s="88"/>
      <c r="K4" s="11"/>
    </row>
    <row r="5" spans="1:11" ht="180" x14ac:dyDescent="0.2">
      <c r="A5" s="18" t="s">
        <v>473</v>
      </c>
      <c r="B5" s="13" t="s">
        <v>474</v>
      </c>
      <c r="C5" s="6" t="s">
        <v>475</v>
      </c>
      <c r="D5" s="6" t="s">
        <v>476</v>
      </c>
      <c r="E5" s="6" t="s">
        <v>477</v>
      </c>
      <c r="F5" s="7"/>
      <c r="G5" s="7"/>
      <c r="H5" s="36"/>
      <c r="I5" s="7"/>
      <c r="J5" s="88"/>
      <c r="K5" s="11"/>
    </row>
    <row r="6" spans="1:11" ht="165" x14ac:dyDescent="0.2">
      <c r="A6" s="19"/>
      <c r="B6" s="13" t="s">
        <v>478</v>
      </c>
      <c r="C6" s="6" t="s">
        <v>479</v>
      </c>
      <c r="D6" s="6" t="s">
        <v>480</v>
      </c>
      <c r="E6" s="6" t="s">
        <v>481</v>
      </c>
      <c r="F6" s="7"/>
      <c r="G6" s="7"/>
      <c r="H6" s="36"/>
      <c r="I6" s="7"/>
      <c r="J6" s="88"/>
      <c r="K6" s="11"/>
    </row>
  </sheetData>
  <printOptions horizontalCentered="1"/>
  <pageMargins left="0.7" right="0.7" top="0.75" bottom="0.75" header="0.15" footer="0.3"/>
  <pageSetup paperSize="9" scale="47" fitToHeight="0" orientation="landscape" r:id="rId1"/>
  <headerFooter alignWithMargins="0">
    <oddHeader>&amp;L&amp;"Ubuntu,Bold"&amp;16Расширение Инклюзивныx Практик&amp;RВыберите «Текущую стадию» для каждой строки PQS.
Назначьте «Целевую стадию», укажите приоритетный уровень
Дайте комментарии, где необходимо
Используйте последние 2 столбца для отслеживания прогресса</oddHeader>
    <oddFooter xml:space="preserve">&amp;LPQS V3 Self-Assessment 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85EAFB92-42B5-489F-9F3A-200CB83CCD20}">
            <xm:f>NOT(ISERROR(SEARCH(Data!$F$2,H2)))</xm:f>
            <xm:f>Data!$F$2</xm:f>
            <x14:dxf>
              <font>
                <b/>
                <i val="0"/>
                <color rgb="FFFF0000"/>
              </font>
              <numFmt numFmtId="30" formatCode="@"/>
              <fill>
                <patternFill patternType="none">
                  <bgColor auto="1"/>
                </patternFill>
              </fill>
            </x14:dxf>
          </x14:cfRule>
          <xm:sqref>H2:H6</xm:sqref>
        </x14:conditionalFormatting>
        <x14:conditionalFormatting xmlns:xm="http://schemas.microsoft.com/office/excel/2006/main">
          <x14:cfRule type="expression" priority="154" id="{9BE2C247-5ACE-48A3-93CD-0A964FF9929F}">
            <xm:f>IF(J2=Data!$U$3, TRUE, FALSE)</xm:f>
            <x14:dxf>
              <font>
                <color rgb="FF00B0F0"/>
              </font>
              <fill>
                <patternFill>
                  <bgColor rgb="FF00B0F0"/>
                </patternFill>
              </fill>
            </x14:dxf>
          </x14:cfRule>
          <x14:cfRule type="expression" priority="155" id="{411196E2-3B83-40A5-B171-45E9B71A4F8E}">
            <xm:f>IF(J2=Data!$U$4, TRUE, FALSE)</xm:f>
            <x14:dxf>
              <font>
                <color rgb="FF00B050"/>
              </font>
              <fill>
                <patternFill>
                  <bgColor rgb="FF00B050"/>
                </patternFill>
              </fill>
            </x14:dxf>
          </x14:cfRule>
          <x14:cfRule type="expression" priority="156" id="{DCE8ACCF-BAF0-462B-A3BD-5B265404E0B5}">
            <xm:f>IF(J2=Data!$U$5, TRUE, FALSE)</xm:f>
            <x14:dxf>
              <font>
                <color rgb="FFFFFF00"/>
              </font>
              <fill>
                <patternFill>
                  <bgColor rgb="FFFFFF00"/>
                </patternFill>
              </fill>
            </x14:dxf>
          </x14:cfRule>
          <x14:cfRule type="expression" priority="157" id="{5D18ADCA-C28B-4671-85B2-FBFE435D368A}">
            <xm:f>IF(J2=Data!$U$6, TRUE, FALSE)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m:sqref>J2:J1048576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EDD0898-B622-4CFD-9F82-A5CFA762CFDE}">
          <x14:formula1>
            <xm:f>Data!$D$2:$D$6</xm:f>
          </x14:formula1>
          <xm:sqref>F2:F6</xm:sqref>
        </x14:dataValidation>
        <x14:dataValidation type="list" allowBlank="1" showInputMessage="1" showErrorMessage="1" xr:uid="{EF396B1E-C9DD-4E75-A745-02011DD11BF2}">
          <x14:formula1>
            <xm:f>Data!$E$2:$E$6</xm:f>
          </x14:formula1>
          <xm:sqref>G2:G6</xm:sqref>
        </x14:dataValidation>
        <x14:dataValidation type="list" allowBlank="1" showInputMessage="1" showErrorMessage="1" xr:uid="{FD2378BA-464D-4C75-8E40-2AE247DF9FC3}">
          <x14:formula1>
            <xm:f>Data!$F$2</xm:f>
          </x14:formula1>
          <xm:sqref>H2:H6</xm:sqref>
        </x14:dataValidation>
        <x14:dataValidation type="list" allowBlank="1" showInputMessage="1" showErrorMessage="1" xr:uid="{4F24AB26-E41E-4FB2-94F5-B6BDF5900691}">
          <x14:formula1>
            <xm:f>Data!$U$2:$U$6</xm:f>
          </x14:formula1>
          <xm:sqref>J2:J6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93A3B-0A57-4B15-AD23-534079227151}">
  <sheetPr>
    <tabColor theme="6" tint="0.79998168889431442"/>
    <pageSetUpPr fitToPage="1"/>
  </sheetPr>
  <dimension ref="A1:K9"/>
  <sheetViews>
    <sheetView showGridLines="0" showRuler="0" view="pageLayout" zoomScale="70" zoomScaleNormal="85" zoomScaleSheetLayoutView="70" zoomScalePageLayoutView="70" workbookViewId="0">
      <selection activeCell="H3" sqref="H3"/>
    </sheetView>
  </sheetViews>
  <sheetFormatPr defaultColWidth="3.21875" defaultRowHeight="15" x14ac:dyDescent="0.3"/>
  <cols>
    <col min="1" max="1" width="15.109375" style="1" customWidth="1"/>
    <col min="2" max="2" width="18.77734375" style="2" customWidth="1"/>
    <col min="3" max="3" width="34.44140625" style="3" customWidth="1"/>
    <col min="4" max="4" width="34.21875" style="4" customWidth="1"/>
    <col min="5" max="5" width="32.77734375" style="4" customWidth="1"/>
    <col min="6" max="6" width="12.88671875" style="5" customWidth="1"/>
    <col min="7" max="8" width="12.5546875" style="5" customWidth="1"/>
    <col min="9" max="9" width="44.33203125" style="5" customWidth="1"/>
    <col min="10" max="10" width="23.21875" style="89" customWidth="1"/>
    <col min="11" max="11" width="38.44140625" style="47" customWidth="1"/>
    <col min="12" max="25" width="3.21875" style="1"/>
    <col min="26" max="26" width="3.21875" style="1" customWidth="1"/>
    <col min="27" max="16384" width="3.21875" style="1"/>
  </cols>
  <sheetData>
    <row r="1" spans="1:11" ht="90" x14ac:dyDescent="0.2">
      <c r="A1" s="93" t="str">
        <f>'C1'!A1</f>
        <v>Ссылка на стратегический план</v>
      </c>
      <c r="B1" s="93" t="str">
        <f>'C1'!B1</f>
        <v>Раздел PQS</v>
      </c>
      <c r="C1" s="93" t="str">
        <f>'C1'!C1</f>
        <v>СТАДИЯ 1</v>
      </c>
      <c r="D1" s="93" t="str">
        <f>'C1'!D1</f>
        <v>СТАДИЯ 2</v>
      </c>
      <c r="E1" s="93" t="str">
        <f>'C1'!E1</f>
        <v>СТАДИЯ 3</v>
      </c>
      <c r="F1" s="93" t="str">
        <f>'C1'!F1</f>
        <v>Текущая стадия</v>
      </c>
      <c r="G1" s="93" t="str">
        <f>'C1'!G1</f>
        <v>Целевая стадия</v>
      </c>
      <c r="H1" s="93" t="str">
        <f>'C1'!H1</f>
        <v>Высокий приоритет</v>
      </c>
      <c r="I1" s="93" t="str">
        <f>'C1'!I1</f>
        <v>Комментарии
Поделитесь комментариями о вашем текущем этапе, целевом этапе и ДЕЙСТВИЯХ ДЛЯ ДВИЖЕНИЯ к целевому этапу</v>
      </c>
      <c r="J1" s="103" t="str">
        <f>'C1'!J1</f>
        <v>Отчет о проделанной работе
Выберите статус выполнения из раскрывающегося списка</v>
      </c>
      <c r="K1" s="103" t="str">
        <f>'C1'!K1</f>
        <v>Комментарии к отчету о проделанной работе</v>
      </c>
    </row>
    <row r="2" spans="1:11" ht="180" x14ac:dyDescent="0.2">
      <c r="A2" s="14" t="s">
        <v>482</v>
      </c>
      <c r="B2" s="12" t="s">
        <v>483</v>
      </c>
      <c r="C2" s="10" t="s">
        <v>484</v>
      </c>
      <c r="D2" s="10" t="s">
        <v>485</v>
      </c>
      <c r="E2" s="10" t="s">
        <v>486</v>
      </c>
      <c r="F2" s="11"/>
      <c r="G2" s="11"/>
      <c r="H2" s="36"/>
      <c r="I2" s="11"/>
      <c r="J2" s="88"/>
      <c r="K2" s="11"/>
    </row>
    <row r="3" spans="1:11" ht="120" x14ac:dyDescent="0.2">
      <c r="A3" s="14" t="s">
        <v>487</v>
      </c>
      <c r="B3" s="13" t="s">
        <v>488</v>
      </c>
      <c r="C3" s="6" t="s">
        <v>489</v>
      </c>
      <c r="D3" s="6" t="s">
        <v>490</v>
      </c>
      <c r="E3" s="6" t="s">
        <v>491</v>
      </c>
      <c r="F3" s="7"/>
      <c r="G3" s="7"/>
      <c r="H3" s="36"/>
      <c r="I3" s="11"/>
      <c r="J3" s="88"/>
      <c r="K3" s="11"/>
    </row>
    <row r="4" spans="1:11" ht="150" x14ac:dyDescent="0.2">
      <c r="A4" s="18" t="s">
        <v>492</v>
      </c>
      <c r="B4" s="13" t="s">
        <v>493</v>
      </c>
      <c r="C4" s="6" t="s">
        <v>494</v>
      </c>
      <c r="D4" s="6" t="s">
        <v>495</v>
      </c>
      <c r="E4" s="6" t="s">
        <v>496</v>
      </c>
      <c r="F4" s="7"/>
      <c r="G4" s="7"/>
      <c r="H4" s="36"/>
      <c r="I4" s="7"/>
      <c r="J4" s="88"/>
      <c r="K4" s="11"/>
    </row>
    <row r="5" spans="1:11" ht="180" x14ac:dyDescent="0.2">
      <c r="A5" s="19"/>
      <c r="B5" s="13" t="s">
        <v>497</v>
      </c>
      <c r="C5" s="6" t="s">
        <v>498</v>
      </c>
      <c r="D5" s="6" t="s">
        <v>499</v>
      </c>
      <c r="E5" s="6" t="s">
        <v>500</v>
      </c>
      <c r="F5" s="7"/>
      <c r="G5" s="7"/>
      <c r="H5" s="36"/>
      <c r="I5" s="7"/>
      <c r="J5" s="88"/>
      <c r="K5" s="11"/>
    </row>
    <row r="6" spans="1:11" ht="120" x14ac:dyDescent="0.2">
      <c r="A6" s="19"/>
      <c r="B6" s="13" t="s">
        <v>501</v>
      </c>
      <c r="C6" s="6" t="s">
        <v>502</v>
      </c>
      <c r="D6" s="6" t="s">
        <v>503</v>
      </c>
      <c r="E6" s="6" t="s">
        <v>504</v>
      </c>
      <c r="F6" s="7"/>
      <c r="G6" s="7"/>
      <c r="H6" s="36"/>
      <c r="I6" s="7"/>
      <c r="J6" s="88"/>
      <c r="K6" s="11"/>
    </row>
    <row r="7" spans="1:11" ht="135" x14ac:dyDescent="0.2">
      <c r="A7" s="20"/>
      <c r="B7" s="13" t="s">
        <v>505</v>
      </c>
      <c r="C7" s="6" t="s">
        <v>506</v>
      </c>
      <c r="D7" s="6" t="s">
        <v>507</v>
      </c>
      <c r="E7" s="6" t="s">
        <v>508</v>
      </c>
      <c r="F7" s="7"/>
      <c r="G7" s="7"/>
      <c r="H7" s="36"/>
      <c r="I7" s="7"/>
      <c r="J7" s="88"/>
      <c r="K7" s="11"/>
    </row>
    <row r="8" spans="1:11" ht="150" x14ac:dyDescent="0.2">
      <c r="A8" s="21" t="s">
        <v>509</v>
      </c>
      <c r="B8" s="13" t="s">
        <v>510</v>
      </c>
      <c r="C8" s="6" t="s">
        <v>511</v>
      </c>
      <c r="D8" s="6" t="s">
        <v>512</v>
      </c>
      <c r="E8" s="6" t="s">
        <v>513</v>
      </c>
      <c r="F8" s="7"/>
      <c r="G8" s="7"/>
      <c r="H8" s="36"/>
      <c r="I8" s="7"/>
      <c r="J8" s="88"/>
      <c r="K8" s="11"/>
    </row>
    <row r="9" spans="1:11" ht="210" x14ac:dyDescent="0.2">
      <c r="A9" s="21" t="s">
        <v>514</v>
      </c>
      <c r="B9" s="13" t="s">
        <v>515</v>
      </c>
      <c r="C9" s="6" t="s">
        <v>516</v>
      </c>
      <c r="D9" s="6" t="s">
        <v>517</v>
      </c>
      <c r="E9" s="6" t="s">
        <v>518</v>
      </c>
      <c r="F9" s="7"/>
      <c r="G9" s="7"/>
      <c r="H9" s="36"/>
      <c r="I9" s="7"/>
      <c r="J9" s="88"/>
      <c r="K9" s="11"/>
    </row>
  </sheetData>
  <printOptions horizontalCentered="1"/>
  <pageMargins left="0.7" right="0.7" top="0.75" bottom="0.75" header="0.15" footer="0.3"/>
  <pageSetup paperSize="9" scale="60" fitToHeight="0" orientation="landscape" r:id="rId1"/>
  <headerFooter alignWithMargins="0">
    <oddHeader>&amp;L&amp;"Ubuntu,Bold"&amp;16Цифровизация Движения&amp;RВыберите «Текущую стадию» для каждой строки PQS.
Назначьте «Целевую стадию», укажите приоритетный уровень
Дайте комментарии, где необходимо
Используйте последние 2 столбца для отслеживания прогресса</oddHeader>
    <oddFooter xml:space="preserve">&amp;LPQS V3 Self-Assessment 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2698EF7E-D90F-469F-B825-409C81D4F5CD}">
            <xm:f>NOT(ISERROR(SEARCH(Data!$F$2,H2)))</xm:f>
            <xm:f>Data!$F$2</xm:f>
            <x14:dxf>
              <font>
                <b/>
                <i val="0"/>
                <color rgb="FFFF0000"/>
              </font>
              <numFmt numFmtId="30" formatCode="@"/>
              <fill>
                <patternFill patternType="none">
                  <bgColor auto="1"/>
                </patternFill>
              </fill>
            </x14:dxf>
          </x14:cfRule>
          <xm:sqref>H2:H9</xm:sqref>
        </x14:conditionalFormatting>
        <x14:conditionalFormatting xmlns:xm="http://schemas.microsoft.com/office/excel/2006/main">
          <x14:cfRule type="expression" priority="158" id="{17B29BD0-412F-4141-A117-CCA1400E8170}">
            <xm:f>IF(J2=Data!$U$3, TRUE, FALSE)</xm:f>
            <x14:dxf>
              <font>
                <color rgb="FF00B0F0"/>
              </font>
              <fill>
                <patternFill>
                  <bgColor rgb="FF00B0F0"/>
                </patternFill>
              </fill>
            </x14:dxf>
          </x14:cfRule>
          <x14:cfRule type="expression" priority="159" id="{562EE50B-274C-4C9D-A0D8-59B9707455AB}">
            <xm:f>IF(J2=Data!$U$4, TRUE, FALSE)</xm:f>
            <x14:dxf>
              <font>
                <color rgb="FF00B050"/>
              </font>
              <fill>
                <patternFill>
                  <bgColor rgb="FF00B050"/>
                </patternFill>
              </fill>
            </x14:dxf>
          </x14:cfRule>
          <x14:cfRule type="expression" priority="160" id="{E2572CCE-C586-4C5C-BD70-01DB79B9283B}">
            <xm:f>IF(J2=Data!$U$5, TRUE, FALSE)</xm:f>
            <x14:dxf>
              <font>
                <color rgb="FFFFFF00"/>
              </font>
              <fill>
                <patternFill>
                  <bgColor rgb="FFFFFF00"/>
                </patternFill>
              </fill>
            </x14:dxf>
          </x14:cfRule>
          <x14:cfRule type="expression" priority="161" id="{4C68CD96-517A-454E-8518-6670939690A9}">
            <xm:f>IF(J2=Data!$U$6, TRUE, FALSE)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m:sqref>J2:J1048576</xm:sqref>
        </x14:conditionalFormatting>
        <x14:conditionalFormatting xmlns:xm="http://schemas.microsoft.com/office/excel/2006/main">
          <x14:cfRule type="expression" priority="4" id="{F76B0632-3CE9-469E-BD58-0A0B3D36E7A4}">
            <xm:f>IF(F2=Data!$D$5, TRUE, FALSE)</xm:f>
            <x14:dxf>
              <fill>
                <patternFill>
                  <bgColor theme="6"/>
                </patternFill>
              </fill>
            </x14:dxf>
          </x14:cfRule>
          <x14:cfRule type="expression" priority="5" id="{A359812F-747C-4CBA-A7B0-13A37F164276}">
            <xm:f>IF(F2=Data!$D$6, TRUE, FALSE)</xm:f>
            <x14:dxf>
              <fill>
                <patternFill>
                  <bgColor theme="6"/>
                </patternFill>
              </fill>
            </x14:dxf>
          </x14:cfRule>
          <xm:sqref>E2:E7</xm:sqref>
        </x14:conditionalFormatting>
        <x14:conditionalFormatting xmlns:xm="http://schemas.microsoft.com/office/excel/2006/main">
          <x14:cfRule type="expression" priority="3" id="{25B293AC-03D9-4A30-B031-66BACD2F8155}">
            <xm:f>IF(F2=Data!$D$4, TRUE, FALSE)</xm:f>
            <x14:dxf>
              <fill>
                <patternFill>
                  <bgColor theme="6"/>
                </patternFill>
              </fill>
            </x14:dxf>
          </x14:cfRule>
          <xm:sqref>D2:D7</xm:sqref>
        </x14:conditionalFormatting>
        <x14:conditionalFormatting xmlns:xm="http://schemas.microsoft.com/office/excel/2006/main">
          <x14:cfRule type="expression" priority="2" id="{59BB7CA8-56A9-4764-95D6-0453573169F2}">
            <xm:f>IF(F2=Data!$D$3, TRUE, FALSE)</xm:f>
            <x14:dxf>
              <fill>
                <patternFill>
                  <bgColor theme="6"/>
                </patternFill>
              </fill>
            </x14:dxf>
          </x14:cfRule>
          <xm:sqref>C2:C7</xm:sqref>
        </x14:conditionalFormatting>
        <x14:conditionalFormatting xmlns:xm="http://schemas.microsoft.com/office/excel/2006/main">
          <x14:cfRule type="expression" priority="1" id="{303C4C20-1D91-4BEA-89A2-0280B3A48EBF}">
            <xm:f>IF(F2=Data!$D$2, TRUE, FALSE)</xm:f>
            <x14:dxf>
              <fill>
                <patternFill>
                  <bgColor theme="6"/>
                </patternFill>
              </fill>
            </x14:dxf>
          </x14:cfRule>
          <xm:sqref>B2:B7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C6C109A-4158-47DB-B140-231D8FAAD865}">
          <x14:formula1>
            <xm:f>Data!$D$2:$D$6</xm:f>
          </x14:formula1>
          <xm:sqref>F2:F9</xm:sqref>
        </x14:dataValidation>
        <x14:dataValidation type="list" allowBlank="1" showInputMessage="1" showErrorMessage="1" xr:uid="{41BFF0F8-0FDD-41C7-82B2-F98C14ACC207}">
          <x14:formula1>
            <xm:f>Data!$E$2:$E$6</xm:f>
          </x14:formula1>
          <xm:sqref>G2:G9</xm:sqref>
        </x14:dataValidation>
        <x14:dataValidation type="list" allowBlank="1" showInputMessage="1" showErrorMessage="1" xr:uid="{1F20BCEB-3833-4648-A5F8-F174C2D3E6A9}">
          <x14:formula1>
            <xm:f>Data!$F$2</xm:f>
          </x14:formula1>
          <xm:sqref>H2:H9</xm:sqref>
        </x14:dataValidation>
        <x14:dataValidation type="list" allowBlank="1" showInputMessage="1" showErrorMessage="1" xr:uid="{F68FB4F5-ADB6-4FF5-80DC-BFE500BCDEAF}">
          <x14:formula1>
            <xm:f>Data!$U$2:$U$6</xm:f>
          </x14:formula1>
          <xm:sqref>J2:J9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BC0F3-96A1-489A-8093-5615EA43A866}">
  <sheetPr>
    <tabColor theme="6" tint="0.59999389629810485"/>
    <pageSetUpPr fitToPage="1"/>
  </sheetPr>
  <dimension ref="A1:K6"/>
  <sheetViews>
    <sheetView showGridLines="0" showRuler="0" view="pageLayout" zoomScale="70" zoomScaleNormal="85" zoomScaleSheetLayoutView="70" zoomScalePageLayoutView="70" workbookViewId="0">
      <selection activeCell="F3" sqref="F3"/>
    </sheetView>
  </sheetViews>
  <sheetFormatPr defaultColWidth="3.21875" defaultRowHeight="15" x14ac:dyDescent="0.3"/>
  <cols>
    <col min="1" max="1" width="15.109375" style="1" customWidth="1"/>
    <col min="2" max="2" width="18.77734375" style="2" customWidth="1"/>
    <col min="3" max="3" width="34.44140625" style="3" customWidth="1"/>
    <col min="4" max="4" width="34.21875" style="4" customWidth="1"/>
    <col min="5" max="5" width="32.77734375" style="4" customWidth="1"/>
    <col min="6" max="6" width="12.88671875" style="5" customWidth="1"/>
    <col min="7" max="8" width="12.5546875" style="5" customWidth="1"/>
    <col min="9" max="9" width="53.109375" style="5" customWidth="1"/>
    <col min="10" max="10" width="21.77734375" style="89" customWidth="1"/>
    <col min="11" max="11" width="29.5546875" style="47" customWidth="1"/>
    <col min="12" max="12" width="3.21875" style="1" customWidth="1"/>
    <col min="13" max="28" width="3.21875" style="1"/>
    <col min="29" max="29" width="3.21875" style="1" customWidth="1"/>
    <col min="30" max="16384" width="3.21875" style="1"/>
  </cols>
  <sheetData>
    <row r="1" spans="1:11" ht="105" x14ac:dyDescent="0.2">
      <c r="A1" s="93" t="str">
        <f>'C1'!A1</f>
        <v>Ссылка на стратегический план</v>
      </c>
      <c r="B1" s="93" t="str">
        <f>'C1'!B1</f>
        <v>Раздел PQS</v>
      </c>
      <c r="C1" s="93" t="str">
        <f>'C1'!C1</f>
        <v>СТАДИЯ 1</v>
      </c>
      <c r="D1" s="93" t="str">
        <f>'C1'!D1</f>
        <v>СТАДИЯ 2</v>
      </c>
      <c r="E1" s="93" t="str">
        <f>'C1'!E1</f>
        <v>СТАДИЯ 3</v>
      </c>
      <c r="F1" s="93" t="str">
        <f>'C1'!F1</f>
        <v>Текущая стадия</v>
      </c>
      <c r="G1" s="93" t="str">
        <f>'C1'!G1</f>
        <v>Целевая стадия</v>
      </c>
      <c r="H1" s="93" t="str">
        <f>'C1'!H1</f>
        <v>Высокий приоритет</v>
      </c>
      <c r="I1" s="93" t="str">
        <f>'C1'!I1</f>
        <v>Комментарии
Поделитесь комментариями о вашем текущем этапе, целевом этапе и ДЕЙСТВИЯХ ДЛЯ ДВИЖЕНИЯ к целевому этапу</v>
      </c>
      <c r="J1" s="103" t="str">
        <f>'C1'!J1</f>
        <v>Отчет о проделанной работе
Выберите статус выполнения из раскрывающегося списка</v>
      </c>
      <c r="K1" s="103" t="str">
        <f>'C1'!K1</f>
        <v>Комментарии к отчету о проделанной работе</v>
      </c>
    </row>
    <row r="2" spans="1:11" ht="90" x14ac:dyDescent="0.2">
      <c r="A2" s="15" t="s">
        <v>519</v>
      </c>
      <c r="B2" s="12" t="s">
        <v>520</v>
      </c>
      <c r="C2" s="10" t="s">
        <v>521</v>
      </c>
      <c r="D2" s="10" t="s">
        <v>522</v>
      </c>
      <c r="E2" s="10" t="s">
        <v>523</v>
      </c>
      <c r="F2" s="11"/>
      <c r="G2" s="11"/>
      <c r="H2" s="36"/>
      <c r="I2" s="11"/>
      <c r="J2" s="88"/>
      <c r="K2" s="11"/>
    </row>
    <row r="3" spans="1:11" ht="165" x14ac:dyDescent="0.2">
      <c r="A3" s="17"/>
      <c r="B3" s="13" t="s">
        <v>524</v>
      </c>
      <c r="C3" s="6" t="s">
        <v>525</v>
      </c>
      <c r="D3" s="6" t="s">
        <v>526</v>
      </c>
      <c r="E3" s="6" t="s">
        <v>527</v>
      </c>
      <c r="F3" s="7"/>
      <c r="G3" s="7"/>
      <c r="H3" s="36"/>
      <c r="I3" s="11"/>
      <c r="J3" s="88"/>
      <c r="K3" s="11"/>
    </row>
    <row r="4" spans="1:11" ht="180" x14ac:dyDescent="0.2">
      <c r="A4" s="21" t="s">
        <v>528</v>
      </c>
      <c r="B4" s="13" t="s">
        <v>529</v>
      </c>
      <c r="C4" s="6" t="s">
        <v>530</v>
      </c>
      <c r="D4" s="6" t="s">
        <v>531</v>
      </c>
      <c r="E4" s="6" t="s">
        <v>532</v>
      </c>
      <c r="F4" s="7"/>
      <c r="G4" s="7"/>
      <c r="H4" s="36"/>
      <c r="I4" s="7"/>
      <c r="J4" s="88"/>
      <c r="K4" s="11"/>
    </row>
    <row r="5" spans="1:11" ht="150" x14ac:dyDescent="0.2">
      <c r="A5" s="18" t="s">
        <v>533</v>
      </c>
      <c r="B5" s="13" t="s">
        <v>534</v>
      </c>
      <c r="C5" s="6" t="s">
        <v>535</v>
      </c>
      <c r="D5" s="6" t="s">
        <v>536</v>
      </c>
      <c r="E5" s="6" t="s">
        <v>537</v>
      </c>
      <c r="F5" s="7"/>
      <c r="G5" s="7"/>
      <c r="H5" s="36"/>
      <c r="I5" s="7"/>
      <c r="J5" s="88"/>
      <c r="K5" s="11"/>
    </row>
    <row r="6" spans="1:11" ht="105" x14ac:dyDescent="0.2">
      <c r="A6" s="20"/>
      <c r="B6" s="13" t="s">
        <v>538</v>
      </c>
      <c r="C6" s="6" t="s">
        <v>539</v>
      </c>
      <c r="D6" s="6" t="s">
        <v>540</v>
      </c>
      <c r="E6" s="6" t="s">
        <v>541</v>
      </c>
      <c r="F6" s="7"/>
      <c r="G6" s="7"/>
      <c r="H6" s="36"/>
      <c r="I6" s="7"/>
      <c r="J6" s="88"/>
      <c r="K6" s="11"/>
    </row>
  </sheetData>
  <printOptions horizontalCentered="1"/>
  <pageMargins left="0.25" right="0.25" top="0.75" bottom="0.75" header="0.15" footer="0.3"/>
  <pageSetup paperSize="9" scale="51" fitToHeight="0" orientation="landscape" r:id="rId1"/>
  <headerFooter>
    <oddHeader>&amp;L&amp;"Ubuntu,Bold"&amp;16Увеличение Дохода
&amp;RВыберите «Текущую стадию» для каждой строки PQS.
Назначьте «Целевую стадию», укажите приоритетный уровень
Дайте комментарии, где необходимо
Используйте последние 2 столбца для отслеживания прогресса</oddHeader>
    <oddFooter xml:space="preserve">&amp;LPQS V3 Self-Assessment 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35B3AEB1-394C-495F-95F7-31B3DB4D7D66}">
            <xm:f>NOT(ISERROR(SEARCH(Data!$F$2,H2)))</xm:f>
            <xm:f>Data!$F$2</xm:f>
            <x14:dxf>
              <font>
                <b/>
                <i val="0"/>
                <color rgb="FFFF0000"/>
              </font>
              <numFmt numFmtId="30" formatCode="@"/>
              <fill>
                <patternFill patternType="none">
                  <bgColor auto="1"/>
                </patternFill>
              </fill>
            </x14:dxf>
          </x14:cfRule>
          <xm:sqref>H2:H6</xm:sqref>
        </x14:conditionalFormatting>
        <x14:conditionalFormatting xmlns:xm="http://schemas.microsoft.com/office/excel/2006/main">
          <x14:cfRule type="expression" priority="162" id="{2131DE3B-3019-48A2-A8DC-8F300F6393CA}">
            <xm:f>IF(J2=Data!$U$3, TRUE, FALSE)</xm:f>
            <x14:dxf>
              <font>
                <color rgb="FF00B0F0"/>
              </font>
              <fill>
                <patternFill>
                  <bgColor rgb="FF00B0F0"/>
                </patternFill>
              </fill>
            </x14:dxf>
          </x14:cfRule>
          <x14:cfRule type="expression" priority="163" id="{84398DF2-BA3F-452A-B9DC-58B448D200B0}">
            <xm:f>IF(J2=Data!$U$4, TRUE, FALSE)</xm:f>
            <x14:dxf>
              <font>
                <color rgb="FF00B050"/>
              </font>
              <fill>
                <patternFill>
                  <bgColor rgb="FF00B050"/>
                </patternFill>
              </fill>
            </x14:dxf>
          </x14:cfRule>
          <x14:cfRule type="expression" priority="164" id="{2CB8D488-E895-4EA7-BF43-E9BB8CD93F0A}">
            <xm:f>IF(J2=Data!$U$5, TRUE, FALSE)</xm:f>
            <x14:dxf>
              <font>
                <color rgb="FFFFFF00"/>
              </font>
              <fill>
                <patternFill>
                  <bgColor rgb="FFFFFF00"/>
                </patternFill>
              </fill>
            </x14:dxf>
          </x14:cfRule>
          <x14:cfRule type="expression" priority="165" id="{968D9BAB-A1FB-4AF5-AD85-AE0853D04D73}">
            <xm:f>IF(J2=Data!$U$6, TRUE, FALSE)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m:sqref>J2:J1048576</xm:sqref>
        </x14:conditionalFormatting>
        <x14:conditionalFormatting xmlns:xm="http://schemas.microsoft.com/office/excel/2006/main">
          <x14:cfRule type="expression" priority="4" id="{212B6F4C-CBD0-4C4B-B3D3-27AF3EAB1EC5}">
            <xm:f>IF(F2=Data!$D$5, TRUE, FALSE)</xm:f>
            <x14:dxf>
              <fill>
                <patternFill>
                  <bgColor theme="6"/>
                </patternFill>
              </fill>
            </x14:dxf>
          </x14:cfRule>
          <x14:cfRule type="expression" priority="5" id="{CF7973E9-0602-483E-85D1-DA45D0A081D4}">
            <xm:f>IF(F2=Data!$D$6, TRUE, FALSE)</xm:f>
            <x14:dxf>
              <fill>
                <patternFill>
                  <bgColor theme="6"/>
                </patternFill>
              </fill>
            </x14:dxf>
          </x14:cfRule>
          <xm:sqref>E2:E6</xm:sqref>
        </x14:conditionalFormatting>
        <x14:conditionalFormatting xmlns:xm="http://schemas.microsoft.com/office/excel/2006/main">
          <x14:cfRule type="expression" priority="3" id="{0F3A65DE-5234-44C6-BB92-B47E35CF2C08}">
            <xm:f>IF(F2=Data!$D$4, TRUE, FALSE)</xm:f>
            <x14:dxf>
              <fill>
                <patternFill>
                  <bgColor theme="6"/>
                </patternFill>
              </fill>
            </x14:dxf>
          </x14:cfRule>
          <xm:sqref>D2:D6</xm:sqref>
        </x14:conditionalFormatting>
        <x14:conditionalFormatting xmlns:xm="http://schemas.microsoft.com/office/excel/2006/main">
          <x14:cfRule type="expression" priority="2" id="{64A05DAE-01A9-4165-9E8F-1BB6F54ED4EE}">
            <xm:f>IF(F2=Data!$D$3, TRUE, FALSE)</xm:f>
            <x14:dxf>
              <fill>
                <patternFill>
                  <bgColor theme="6"/>
                </patternFill>
              </fill>
            </x14:dxf>
          </x14:cfRule>
          <xm:sqref>C2:C6</xm:sqref>
        </x14:conditionalFormatting>
        <x14:conditionalFormatting xmlns:xm="http://schemas.microsoft.com/office/excel/2006/main">
          <x14:cfRule type="expression" priority="1" id="{D9607332-97D4-45FD-AC40-82AA9A4D8C7C}">
            <xm:f>IF(F2=Data!$D$2, TRUE, FALSE)</xm:f>
            <x14:dxf>
              <fill>
                <patternFill>
                  <bgColor theme="6"/>
                </patternFill>
              </fill>
            </x14:dxf>
          </x14:cfRule>
          <xm:sqref>B2:B6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D3D24603-81A1-410F-935C-A37286C342A9}">
          <x14:formula1>
            <xm:f>Data!$D$2:$D$6</xm:f>
          </x14:formula1>
          <xm:sqref>F2:F6</xm:sqref>
        </x14:dataValidation>
        <x14:dataValidation type="list" allowBlank="1" showInputMessage="1" showErrorMessage="1" xr:uid="{2FF28AAE-15BB-49F6-89D3-329D4D93BC37}">
          <x14:formula1>
            <xm:f>Data!$E$2:$E$6</xm:f>
          </x14:formula1>
          <xm:sqref>G2:G6</xm:sqref>
        </x14:dataValidation>
        <x14:dataValidation type="list" allowBlank="1" showInputMessage="1" showErrorMessage="1" xr:uid="{DB585154-5617-446B-BF83-7CF8105AD231}">
          <x14:formula1>
            <xm:f>Data!$F$2</xm:f>
          </x14:formula1>
          <xm:sqref>H2:H6</xm:sqref>
        </x14:dataValidation>
        <x14:dataValidation type="list" allowBlank="1" showInputMessage="1" showErrorMessage="1" xr:uid="{157B7825-254D-457F-BFB7-4980EB731AD3}">
          <x14:formula1>
            <xm:f>Data!$U$3:$U$6</xm:f>
          </x14:formula1>
          <xm:sqref>J3:J6</xm:sqref>
        </x14:dataValidation>
        <x14:dataValidation type="list" allowBlank="1" showInputMessage="1" showErrorMessage="1" xr:uid="{08D544F5-FA8F-4947-BEA6-9A8F00C34475}">
          <x14:formula1>
            <xm:f>Data!$U$2:$U$6</xm:f>
          </x14:formula1>
          <xm:sqref>J2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64C4A-49A4-4863-BBA2-A175B0F8E545}">
  <sheetPr>
    <tabColor theme="6" tint="0.39997558519241921"/>
    <pageSetUpPr fitToPage="1"/>
  </sheetPr>
  <dimension ref="A1:K10"/>
  <sheetViews>
    <sheetView showGridLines="0" showRuler="0" view="pageLayout" zoomScale="70" zoomScaleNormal="85" zoomScaleSheetLayoutView="85" zoomScalePageLayoutView="70" workbookViewId="0"/>
  </sheetViews>
  <sheetFormatPr defaultColWidth="3.21875" defaultRowHeight="15" x14ac:dyDescent="0.3"/>
  <cols>
    <col min="1" max="1" width="15.109375" style="1" customWidth="1"/>
    <col min="2" max="2" width="18.77734375" style="2" customWidth="1"/>
    <col min="3" max="3" width="34.44140625" style="3" customWidth="1"/>
    <col min="4" max="4" width="34.21875" style="4" customWidth="1"/>
    <col min="5" max="5" width="32.77734375" style="4" customWidth="1"/>
    <col min="6" max="6" width="12.88671875" style="5" customWidth="1"/>
    <col min="7" max="8" width="12.5546875" style="5" customWidth="1"/>
    <col min="9" max="9" width="44.44140625" style="5" customWidth="1"/>
    <col min="10" max="10" width="15.109375" style="89" customWidth="1"/>
    <col min="11" max="11" width="36.33203125" style="47" customWidth="1"/>
    <col min="12" max="12" width="3.21875" style="1" customWidth="1"/>
    <col min="13" max="28" width="3.21875" style="1"/>
    <col min="29" max="29" width="3.21875" style="1" customWidth="1"/>
    <col min="30" max="16384" width="3.21875" style="1"/>
  </cols>
  <sheetData>
    <row r="1" spans="1:11" ht="135" x14ac:dyDescent="0.2">
      <c r="A1" s="93" t="str">
        <f>'C1'!A1</f>
        <v>Ссылка на стратегический план</v>
      </c>
      <c r="B1" s="93" t="str">
        <f>'C1'!B1</f>
        <v>Раздел PQS</v>
      </c>
      <c r="C1" s="93" t="str">
        <f>'C1'!C1</f>
        <v>СТАДИЯ 1</v>
      </c>
      <c r="D1" s="93" t="str">
        <f>'C1'!D1</f>
        <v>СТАДИЯ 2</v>
      </c>
      <c r="E1" s="93" t="str">
        <f>'C1'!E1</f>
        <v>СТАДИЯ 3</v>
      </c>
      <c r="F1" s="93" t="str">
        <f>'C1'!F1</f>
        <v>Текущая стадия</v>
      </c>
      <c r="G1" s="93" t="str">
        <f>'C1'!G1</f>
        <v>Целевая стадия</v>
      </c>
      <c r="H1" s="93" t="str">
        <f>'C1'!H1</f>
        <v>Высокий приоритет</v>
      </c>
      <c r="I1" s="93" t="str">
        <f>'C1'!I1</f>
        <v>Комментарии
Поделитесь комментариями о вашем текущем этапе, целевом этапе и ДЕЙСТВИЯХ ДЛЯ ДВИЖЕНИЯ к целевому этапу</v>
      </c>
      <c r="J1" s="103" t="str">
        <f>'C1'!J1</f>
        <v>Отчет о проделанной работе
Выберите статус выполнения из раскрывающегося списка</v>
      </c>
      <c r="K1" s="103" t="str">
        <f>'C1'!K1</f>
        <v>Комментарии к отчету о проделанной работе</v>
      </c>
    </row>
    <row r="2" spans="1:11" ht="150" x14ac:dyDescent="0.2">
      <c r="A2" s="15" t="s">
        <v>542</v>
      </c>
      <c r="B2" s="12" t="s">
        <v>543</v>
      </c>
      <c r="C2" s="10" t="s">
        <v>544</v>
      </c>
      <c r="D2" s="10" t="s">
        <v>545</v>
      </c>
      <c r="E2" s="10" t="s">
        <v>546</v>
      </c>
      <c r="F2" s="11"/>
      <c r="G2" s="11"/>
      <c r="H2" s="36"/>
      <c r="I2" s="11"/>
      <c r="J2" s="88"/>
      <c r="K2" s="11"/>
    </row>
    <row r="3" spans="1:11" ht="75" x14ac:dyDescent="0.2">
      <c r="A3" s="16"/>
      <c r="B3" s="12" t="s">
        <v>547</v>
      </c>
      <c r="C3" s="10" t="s">
        <v>548</v>
      </c>
      <c r="D3" s="10" t="s">
        <v>549</v>
      </c>
      <c r="E3" s="10" t="s">
        <v>550</v>
      </c>
      <c r="F3" s="11"/>
      <c r="G3" s="7"/>
      <c r="H3" s="36"/>
      <c r="I3" s="11"/>
      <c r="J3" s="88"/>
      <c r="K3" s="11"/>
    </row>
    <row r="4" spans="1:11" ht="105" x14ac:dyDescent="0.2">
      <c r="A4" s="19"/>
      <c r="B4" s="12" t="s">
        <v>551</v>
      </c>
      <c r="C4" s="10" t="s">
        <v>552</v>
      </c>
      <c r="D4" s="10" t="s">
        <v>553</v>
      </c>
      <c r="E4" s="10" t="s">
        <v>554</v>
      </c>
      <c r="F4" s="11"/>
      <c r="G4" s="7"/>
      <c r="H4" s="36"/>
      <c r="I4" s="7"/>
      <c r="J4" s="88"/>
      <c r="K4" s="11"/>
    </row>
    <row r="5" spans="1:11" ht="105" x14ac:dyDescent="0.2">
      <c r="A5" s="20"/>
      <c r="B5" s="12" t="s">
        <v>555</v>
      </c>
      <c r="C5" s="10" t="s">
        <v>556</v>
      </c>
      <c r="D5" s="10" t="s">
        <v>557</v>
      </c>
      <c r="E5" s="10" t="s">
        <v>558</v>
      </c>
      <c r="F5" s="11"/>
      <c r="G5" s="7"/>
      <c r="H5" s="36"/>
      <c r="I5" s="7"/>
      <c r="J5" s="88"/>
      <c r="K5" s="11"/>
    </row>
    <row r="6" spans="1:11" ht="135" x14ac:dyDescent="0.2">
      <c r="A6" s="21" t="s">
        <v>559</v>
      </c>
      <c r="B6" s="12" t="s">
        <v>560</v>
      </c>
      <c r="C6" s="10" t="s">
        <v>561</v>
      </c>
      <c r="D6" s="10" t="s">
        <v>562</v>
      </c>
      <c r="E6" s="10" t="s">
        <v>563</v>
      </c>
      <c r="F6" s="11"/>
      <c r="G6" s="7"/>
      <c r="H6" s="36"/>
      <c r="I6" s="7"/>
      <c r="J6" s="88"/>
      <c r="K6" s="11"/>
    </row>
    <row r="7" spans="1:11" ht="165" x14ac:dyDescent="0.2">
      <c r="A7" s="21" t="s">
        <v>564</v>
      </c>
      <c r="B7" s="12" t="s">
        <v>565</v>
      </c>
      <c r="C7" s="10" t="s">
        <v>566</v>
      </c>
      <c r="D7" s="10" t="s">
        <v>567</v>
      </c>
      <c r="E7" s="10" t="s">
        <v>568</v>
      </c>
      <c r="F7" s="11"/>
      <c r="G7" s="7"/>
      <c r="H7" s="36"/>
      <c r="I7" s="7"/>
      <c r="J7" s="88"/>
      <c r="K7" s="11"/>
    </row>
    <row r="8" spans="1:11" ht="120" x14ac:dyDescent="0.2">
      <c r="A8" s="18" t="s">
        <v>569</v>
      </c>
      <c r="B8" s="12" t="s">
        <v>570</v>
      </c>
      <c r="C8" s="10" t="s">
        <v>571</v>
      </c>
      <c r="D8" s="10" t="s">
        <v>572</v>
      </c>
      <c r="E8" s="10" t="s">
        <v>573</v>
      </c>
      <c r="F8" s="11"/>
      <c r="G8" s="7"/>
      <c r="H8" s="36"/>
      <c r="I8" s="7"/>
      <c r="J8" s="88"/>
      <c r="K8" s="11"/>
    </row>
    <row r="9" spans="1:11" ht="150" x14ac:dyDescent="0.2">
      <c r="A9" s="20"/>
      <c r="B9" s="12" t="s">
        <v>574</v>
      </c>
      <c r="C9" s="10" t="s">
        <v>575</v>
      </c>
      <c r="D9" s="10" t="s">
        <v>576</v>
      </c>
      <c r="E9" s="10" t="s">
        <v>577</v>
      </c>
      <c r="F9" s="11"/>
      <c r="G9" s="7"/>
      <c r="H9" s="36"/>
      <c r="I9" s="7"/>
      <c r="J9" s="88"/>
      <c r="K9" s="11"/>
    </row>
    <row r="10" spans="1:11" ht="90" x14ac:dyDescent="0.2">
      <c r="A10" s="21" t="s">
        <v>274</v>
      </c>
      <c r="B10" s="12" t="s">
        <v>275</v>
      </c>
      <c r="C10" s="10" t="s">
        <v>276</v>
      </c>
      <c r="D10" s="10" t="s">
        <v>277</v>
      </c>
      <c r="E10" s="10" t="s">
        <v>278</v>
      </c>
      <c r="F10" s="11"/>
      <c r="G10" s="7"/>
      <c r="H10" s="36"/>
      <c r="I10" s="7"/>
      <c r="J10" s="88"/>
      <c r="K10" s="11"/>
    </row>
  </sheetData>
  <printOptions horizontalCentered="1"/>
  <pageMargins left="0.7" right="0.7" top="0.75" bottom="0.75" header="0.15" footer="0.3"/>
  <pageSetup paperSize="9" scale="48" fitToHeight="0" orientation="landscape" r:id="rId1"/>
  <headerFooter alignWithMargins="0">
    <oddHeader>&amp;L&amp;"Ubuntu,Bold"&amp;16Построение Бренда
&amp;RВыберите «Текущую стадию» для каждой строки PQS.
Назначьте «Целевую стадию», укажите приоритетный уровень
Дайте комментарии, где необходимо
Используйте последние 2 столбца для отслеживания прогресса</oddHeader>
    <oddFooter xml:space="preserve">&amp;LPQS V3 Self-Assessment 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72C7C163-AB02-4E91-B787-FE1BDE072AD3}">
            <xm:f>NOT(ISERROR(SEARCH(Data!$F$2,H2)))</xm:f>
            <xm:f>Data!$F$2</xm:f>
            <x14:dxf>
              <font>
                <b/>
                <i val="0"/>
                <color rgb="FFFF0000"/>
              </font>
              <numFmt numFmtId="30" formatCode="@"/>
              <fill>
                <patternFill patternType="none">
                  <bgColor auto="1"/>
                </patternFill>
              </fill>
            </x14:dxf>
          </x14:cfRule>
          <xm:sqref>H2:H10</xm:sqref>
        </x14:conditionalFormatting>
        <x14:conditionalFormatting xmlns:xm="http://schemas.microsoft.com/office/excel/2006/main">
          <x14:cfRule type="expression" priority="166" id="{D0A43926-AC2A-4A31-9A22-872BCB841AEB}">
            <xm:f>IF(J2=Data!$U$3, TRUE, FALSE)</xm:f>
            <x14:dxf>
              <font>
                <color rgb="FF00B0F0"/>
              </font>
              <fill>
                <patternFill>
                  <bgColor rgb="FF00B0F0"/>
                </patternFill>
              </fill>
            </x14:dxf>
          </x14:cfRule>
          <x14:cfRule type="expression" priority="167" id="{4A554E81-C3A6-48EC-8D69-9EEC10947AF3}">
            <xm:f>IF(J2=Data!$U$4, TRUE, FALSE)</xm:f>
            <x14:dxf>
              <font>
                <color rgb="FF00B050"/>
              </font>
              <fill>
                <patternFill>
                  <bgColor rgb="FF00B050"/>
                </patternFill>
              </fill>
            </x14:dxf>
          </x14:cfRule>
          <x14:cfRule type="expression" priority="168" id="{F89C2CC6-90FA-401E-BAB4-A423823814C1}">
            <xm:f>IF(J2=Data!$U$5, TRUE, FALSE)</xm:f>
            <x14:dxf>
              <font>
                <color rgb="FFFFFF00"/>
              </font>
              <fill>
                <patternFill>
                  <bgColor rgb="FFFFFF00"/>
                </patternFill>
              </fill>
            </x14:dxf>
          </x14:cfRule>
          <x14:cfRule type="expression" priority="169" id="{E30FAD45-D7BA-40DD-870D-A29C52194549}">
            <xm:f>IF(J2=Data!$U$6, TRUE, FALSE)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m:sqref>J2:J1048576</xm:sqref>
        </x14:conditionalFormatting>
        <x14:conditionalFormatting xmlns:xm="http://schemas.microsoft.com/office/excel/2006/main">
          <x14:cfRule type="expression" priority="4" id="{DC9751E0-1D74-4B40-B9B1-F70412E2F39E}">
            <xm:f>IF(F2=Data!$D$5, TRUE, FALSE)</xm:f>
            <x14:dxf>
              <fill>
                <patternFill>
                  <bgColor theme="6"/>
                </patternFill>
              </fill>
            </x14:dxf>
          </x14:cfRule>
          <x14:cfRule type="expression" priority="5" id="{583318C9-99BC-4FC3-BB36-F388930C6D42}">
            <xm:f>IF(F2=Data!$D$6, TRUE, FALSE)</xm:f>
            <x14:dxf>
              <fill>
                <patternFill>
                  <bgColor theme="6"/>
                </patternFill>
              </fill>
            </x14:dxf>
          </x14:cfRule>
          <xm:sqref>E2:E10</xm:sqref>
        </x14:conditionalFormatting>
        <x14:conditionalFormatting xmlns:xm="http://schemas.microsoft.com/office/excel/2006/main">
          <x14:cfRule type="expression" priority="3" id="{0861AC6E-4C1F-4FD5-B6DD-D5DF387BA8F2}">
            <xm:f>IF(F2=Data!$D$4, TRUE, FALSE)</xm:f>
            <x14:dxf>
              <fill>
                <patternFill>
                  <bgColor theme="6"/>
                </patternFill>
              </fill>
            </x14:dxf>
          </x14:cfRule>
          <xm:sqref>D2:D10</xm:sqref>
        </x14:conditionalFormatting>
        <x14:conditionalFormatting xmlns:xm="http://schemas.microsoft.com/office/excel/2006/main">
          <x14:cfRule type="expression" priority="2" id="{11B755A9-CF7C-45BF-B645-F86374EFBF38}">
            <xm:f>IF(F2=Data!$D$3, TRUE, FALSE)</xm:f>
            <x14:dxf>
              <fill>
                <patternFill>
                  <bgColor theme="6"/>
                </patternFill>
              </fill>
            </x14:dxf>
          </x14:cfRule>
          <xm:sqref>C2:C10</xm:sqref>
        </x14:conditionalFormatting>
        <x14:conditionalFormatting xmlns:xm="http://schemas.microsoft.com/office/excel/2006/main">
          <x14:cfRule type="expression" priority="1" id="{51F943DE-E86D-4619-A410-7AF7969918F8}">
            <xm:f>IF(F2=Data!$D$2, TRUE, FALSE)</xm:f>
            <x14:dxf>
              <fill>
                <patternFill>
                  <bgColor theme="6"/>
                </patternFill>
              </fill>
            </x14:dxf>
          </x14:cfRule>
          <xm:sqref>B2:B10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B7732EC-71C4-43C6-90DD-CB5B570512DD}">
          <x14:formula1>
            <xm:f>Data!$D$2:$D$6</xm:f>
          </x14:formula1>
          <xm:sqref>F2:F10</xm:sqref>
        </x14:dataValidation>
        <x14:dataValidation type="list" allowBlank="1" showInputMessage="1" showErrorMessage="1" xr:uid="{48D79B88-F8AB-4268-8DBC-AD07D352599E}">
          <x14:formula1>
            <xm:f>Data!$E$2:$E$6</xm:f>
          </x14:formula1>
          <xm:sqref>G2:G10</xm:sqref>
        </x14:dataValidation>
        <x14:dataValidation type="list" allowBlank="1" showInputMessage="1" showErrorMessage="1" xr:uid="{55A1194F-075B-49C0-B8C2-86DB9CAAEC12}">
          <x14:formula1>
            <xm:f>Data!$F$2</xm:f>
          </x14:formula1>
          <xm:sqref>H2:H10</xm:sqref>
        </x14:dataValidation>
        <x14:dataValidation type="list" allowBlank="1" showInputMessage="1" showErrorMessage="1" xr:uid="{2ED5C38F-9BBE-478D-97AA-AD6D966357B9}">
          <x14:formula1>
            <xm:f>Data!$U$2:$U$6</xm:f>
          </x14:formula1>
          <xm:sqref>J2:J10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B31E7-329F-4155-BA11-F3B0CF1135FC}">
  <sheetPr codeName="Sheet4">
    <tabColor theme="6" tint="-0.249977111117893"/>
    <pageSetUpPr fitToPage="1"/>
  </sheetPr>
  <dimension ref="A1:K18"/>
  <sheetViews>
    <sheetView showGridLines="0" showRuler="0" view="pageLayout" zoomScale="70" zoomScaleNormal="85" zoomScaleSheetLayoutView="40" zoomScalePageLayoutView="70" workbookViewId="0">
      <selection activeCell="B2" sqref="B2"/>
    </sheetView>
  </sheetViews>
  <sheetFormatPr defaultColWidth="3.21875" defaultRowHeight="15" x14ac:dyDescent="0.3"/>
  <cols>
    <col min="1" max="1" width="17.33203125" style="1" customWidth="1"/>
    <col min="2" max="2" width="18.77734375" style="2" customWidth="1"/>
    <col min="3" max="3" width="34.44140625" style="3" customWidth="1"/>
    <col min="4" max="4" width="34.21875" style="4" customWidth="1"/>
    <col min="5" max="5" width="32.77734375" style="4" customWidth="1"/>
    <col min="6" max="6" width="12.88671875" style="5" customWidth="1"/>
    <col min="7" max="8" width="12.5546875" style="5" customWidth="1"/>
    <col min="9" max="9" width="44.33203125" style="5" customWidth="1"/>
    <col min="10" max="10" width="15.44140625" style="89" customWidth="1"/>
    <col min="11" max="11" width="32.21875" style="47" customWidth="1"/>
    <col min="12" max="12" width="3.21875" style="1" customWidth="1"/>
    <col min="13" max="28" width="3.21875" style="1"/>
    <col min="29" max="29" width="3.21875" style="1" customWidth="1"/>
    <col min="30" max="16384" width="3.21875" style="1"/>
  </cols>
  <sheetData>
    <row r="1" spans="1:11" ht="135" x14ac:dyDescent="0.2">
      <c r="A1" s="93" t="str">
        <f>'C1'!A1</f>
        <v>Ссылка на стратегический план</v>
      </c>
      <c r="B1" s="93" t="str">
        <f>'C1'!B1</f>
        <v>Раздел PQS</v>
      </c>
      <c r="C1" s="93" t="str">
        <f>'C1'!C1</f>
        <v>СТАДИЯ 1</v>
      </c>
      <c r="D1" s="93" t="str">
        <f>'C1'!D1</f>
        <v>СТАДИЯ 2</v>
      </c>
      <c r="E1" s="93" t="str">
        <f>'C1'!E1</f>
        <v>СТАДИЯ 3</v>
      </c>
      <c r="F1" s="93" t="str">
        <f>'C1'!F1</f>
        <v>Текущая стадия</v>
      </c>
      <c r="G1" s="93" t="str">
        <f>'C1'!G1</f>
        <v>Целевая стадия</v>
      </c>
      <c r="H1" s="93" t="str">
        <f>'C1'!H1</f>
        <v>Высокий приоритет</v>
      </c>
      <c r="I1" s="93" t="str">
        <f>'C1'!I1</f>
        <v>Комментарии
Поделитесь комментариями о вашем текущем этапе, целевом этапе и ДЕЙСТВИЯХ ДЛЯ ДВИЖЕНИЯ к целевому этапу</v>
      </c>
      <c r="J1" s="103" t="str">
        <f>'C1'!J1</f>
        <v>Отчет о проделанной работе
Выберите статус выполнения из раскрывающегося списка</v>
      </c>
      <c r="K1" s="103" t="str">
        <f>'C1'!K1</f>
        <v>Комментарии к отчету о проделанной работе</v>
      </c>
    </row>
    <row r="2" spans="1:11" ht="120" x14ac:dyDescent="0.2">
      <c r="A2" s="21" t="s">
        <v>578</v>
      </c>
      <c r="B2" s="12" t="s">
        <v>579</v>
      </c>
      <c r="C2" s="10" t="s">
        <v>580</v>
      </c>
      <c r="D2" s="10" t="s">
        <v>581</v>
      </c>
      <c r="E2" s="10" t="s">
        <v>582</v>
      </c>
      <c r="F2" s="11"/>
      <c r="G2" s="11"/>
      <c r="H2" s="36"/>
      <c r="I2" s="11"/>
      <c r="J2" s="88"/>
      <c r="K2" s="11"/>
    </row>
    <row r="3" spans="1:11" ht="105" x14ac:dyDescent="0.2">
      <c r="A3" s="18" t="s">
        <v>583</v>
      </c>
      <c r="B3" s="12" t="s">
        <v>584</v>
      </c>
      <c r="C3" s="10" t="s">
        <v>585</v>
      </c>
      <c r="D3" s="10" t="s">
        <v>586</v>
      </c>
      <c r="E3" s="10" t="s">
        <v>587</v>
      </c>
      <c r="F3" s="11"/>
      <c r="G3" s="7"/>
      <c r="H3" s="36"/>
      <c r="I3" s="11"/>
      <c r="J3" s="88"/>
      <c r="K3" s="11"/>
    </row>
    <row r="4" spans="1:11" ht="105" x14ac:dyDescent="0.2">
      <c r="A4" s="18" t="s">
        <v>588</v>
      </c>
      <c r="B4" s="12" t="s">
        <v>589</v>
      </c>
      <c r="C4" s="10" t="s">
        <v>590</v>
      </c>
      <c r="D4" s="10" t="s">
        <v>591</v>
      </c>
      <c r="E4" s="10" t="s">
        <v>592</v>
      </c>
      <c r="F4" s="11"/>
      <c r="G4" s="7"/>
      <c r="H4" s="36"/>
      <c r="I4" s="7"/>
      <c r="J4" s="88"/>
      <c r="K4" s="11"/>
    </row>
    <row r="5" spans="1:11" ht="135" x14ac:dyDescent="0.2">
      <c r="A5" s="19"/>
      <c r="B5" s="12" t="s">
        <v>593</v>
      </c>
      <c r="C5" s="10" t="s">
        <v>594</v>
      </c>
      <c r="D5" s="10" t="s">
        <v>595</v>
      </c>
      <c r="E5" s="10" t="s">
        <v>596</v>
      </c>
      <c r="F5" s="11"/>
      <c r="G5" s="7"/>
      <c r="H5" s="36"/>
      <c r="I5" s="7"/>
      <c r="J5" s="88"/>
      <c r="K5" s="11"/>
    </row>
    <row r="6" spans="1:11" ht="90" x14ac:dyDescent="0.2">
      <c r="A6" s="20"/>
      <c r="B6" s="12" t="s">
        <v>597</v>
      </c>
      <c r="C6" s="10" t="s">
        <v>598</v>
      </c>
      <c r="D6" s="10" t="s">
        <v>599</v>
      </c>
      <c r="E6" s="10" t="s">
        <v>600</v>
      </c>
      <c r="F6" s="11"/>
      <c r="G6" s="7"/>
      <c r="H6" s="36"/>
      <c r="I6" s="7"/>
      <c r="J6" s="88"/>
      <c r="K6" s="11"/>
    </row>
    <row r="7" spans="1:11" ht="120" x14ac:dyDescent="0.2">
      <c r="A7" s="19" t="s">
        <v>601</v>
      </c>
      <c r="B7" s="12" t="s">
        <v>602</v>
      </c>
      <c r="C7" s="10" t="s">
        <v>603</v>
      </c>
      <c r="D7" s="10" t="s">
        <v>604</v>
      </c>
      <c r="E7" s="10" t="s">
        <v>605</v>
      </c>
      <c r="F7" s="11"/>
      <c r="G7" s="7"/>
      <c r="H7" s="36"/>
      <c r="I7" s="7"/>
      <c r="J7" s="88"/>
      <c r="K7" s="11"/>
    </row>
    <row r="8" spans="1:11" ht="105" x14ac:dyDescent="0.2">
      <c r="A8" s="19"/>
      <c r="B8" s="12" t="s">
        <v>606</v>
      </c>
      <c r="C8" s="10" t="s">
        <v>607</v>
      </c>
      <c r="D8" s="10" t="s">
        <v>608</v>
      </c>
      <c r="E8" s="10" t="s">
        <v>609</v>
      </c>
      <c r="F8" s="11"/>
      <c r="G8" s="7"/>
      <c r="H8" s="36"/>
      <c r="I8" s="7"/>
      <c r="J8" s="88"/>
      <c r="K8" s="11"/>
    </row>
    <row r="9" spans="1:11" ht="90" x14ac:dyDescent="0.2">
      <c r="A9" s="19"/>
      <c r="B9" s="12" t="s">
        <v>610</v>
      </c>
      <c r="C9" s="10" t="s">
        <v>611</v>
      </c>
      <c r="D9" s="10" t="s">
        <v>612</v>
      </c>
      <c r="E9" s="10" t="s">
        <v>613</v>
      </c>
      <c r="F9" s="11"/>
      <c r="G9" s="7"/>
      <c r="H9" s="36"/>
      <c r="I9" s="7"/>
      <c r="J9" s="88"/>
      <c r="K9" s="11"/>
    </row>
    <row r="10" spans="1:11" ht="90" x14ac:dyDescent="0.2">
      <c r="A10" s="19"/>
      <c r="B10" s="12" t="s">
        <v>614</v>
      </c>
      <c r="C10" s="10" t="s">
        <v>615</v>
      </c>
      <c r="D10" s="10" t="s">
        <v>616</v>
      </c>
      <c r="E10" s="10" t="s">
        <v>617</v>
      </c>
      <c r="F10" s="11"/>
      <c r="G10" s="7"/>
      <c r="H10" s="36"/>
      <c r="I10" s="7"/>
      <c r="J10" s="88"/>
      <c r="K10" s="11"/>
    </row>
    <row r="11" spans="1:11" ht="90" x14ac:dyDescent="0.2">
      <c r="A11" s="20"/>
      <c r="B11" s="12" t="s">
        <v>618</v>
      </c>
      <c r="C11" s="10" t="s">
        <v>619</v>
      </c>
      <c r="D11" s="10" t="s">
        <v>620</v>
      </c>
      <c r="E11" s="10" t="s">
        <v>621</v>
      </c>
      <c r="F11" s="11"/>
      <c r="G11" s="7"/>
      <c r="H11" s="36"/>
      <c r="I11" s="7"/>
      <c r="J11" s="88"/>
      <c r="K11" s="11"/>
    </row>
    <row r="12" spans="1:11" ht="150" x14ac:dyDescent="0.2">
      <c r="A12" s="21" t="s">
        <v>279</v>
      </c>
      <c r="B12" s="12" t="s">
        <v>280</v>
      </c>
      <c r="C12" s="10" t="s">
        <v>281</v>
      </c>
      <c r="D12" s="10" t="s">
        <v>282</v>
      </c>
      <c r="E12" s="10" t="s">
        <v>283</v>
      </c>
      <c r="F12" s="11"/>
      <c r="G12" s="7"/>
      <c r="H12" s="43"/>
      <c r="I12" s="44"/>
      <c r="J12" s="90"/>
      <c r="K12" s="44"/>
    </row>
    <row r="13" spans="1:11" ht="90" x14ac:dyDescent="0.2">
      <c r="A13" s="21" t="s">
        <v>284</v>
      </c>
      <c r="B13" s="12" t="s">
        <v>285</v>
      </c>
      <c r="C13" s="10" t="s">
        <v>286</v>
      </c>
      <c r="D13" s="10" t="s">
        <v>287</v>
      </c>
      <c r="E13" s="10" t="s">
        <v>288</v>
      </c>
      <c r="F13" s="11"/>
      <c r="G13" s="7"/>
      <c r="H13" s="41"/>
      <c r="I13" s="42"/>
      <c r="J13" s="91"/>
      <c r="K13" s="42"/>
    </row>
    <row r="14" spans="1:11" ht="90" x14ac:dyDescent="0.2">
      <c r="A14" s="19" t="s">
        <v>289</v>
      </c>
      <c r="B14" s="12" t="s">
        <v>290</v>
      </c>
      <c r="C14" s="10" t="s">
        <v>291</v>
      </c>
      <c r="D14" s="10" t="s">
        <v>292</v>
      </c>
      <c r="E14" s="10" t="s">
        <v>293</v>
      </c>
      <c r="F14" s="11"/>
      <c r="G14" s="7"/>
      <c r="H14" s="36"/>
      <c r="I14" s="7"/>
      <c r="J14" s="88"/>
      <c r="K14" s="11"/>
    </row>
    <row r="15" spans="1:11" ht="75" x14ac:dyDescent="0.2">
      <c r="A15" s="19"/>
      <c r="B15" s="12" t="s">
        <v>294</v>
      </c>
      <c r="C15" s="10" t="s">
        <v>295</v>
      </c>
      <c r="D15" s="10" t="s">
        <v>296</v>
      </c>
      <c r="E15" s="10" t="s">
        <v>297</v>
      </c>
      <c r="F15" s="11"/>
      <c r="G15" s="7"/>
      <c r="H15" s="43"/>
      <c r="I15" s="44"/>
      <c r="J15" s="90"/>
      <c r="K15" s="44"/>
    </row>
    <row r="16" spans="1:11" ht="75" x14ac:dyDescent="0.2">
      <c r="A16" s="19"/>
      <c r="B16" s="12" t="s">
        <v>298</v>
      </c>
      <c r="C16" s="10" t="s">
        <v>299</v>
      </c>
      <c r="D16" s="10" t="s">
        <v>300</v>
      </c>
      <c r="E16" s="10" t="s">
        <v>301</v>
      </c>
      <c r="F16" s="11"/>
      <c r="G16" s="7"/>
      <c r="H16" s="41"/>
      <c r="I16" s="42"/>
      <c r="J16" s="91"/>
      <c r="K16" s="42"/>
    </row>
    <row r="17" spans="1:11" ht="180" x14ac:dyDescent="0.2">
      <c r="A17" s="20"/>
      <c r="B17" s="12" t="s">
        <v>302</v>
      </c>
      <c r="C17" s="10" t="s">
        <v>303</v>
      </c>
      <c r="D17" s="10" t="s">
        <v>304</v>
      </c>
      <c r="E17" s="10" t="s">
        <v>305</v>
      </c>
      <c r="F17" s="11"/>
      <c r="G17" s="7"/>
      <c r="H17" s="36"/>
      <c r="I17" s="7"/>
      <c r="J17" s="88"/>
      <c r="K17" s="11"/>
    </row>
    <row r="18" spans="1:11" ht="135" x14ac:dyDescent="0.2">
      <c r="A18" s="19" t="s">
        <v>306</v>
      </c>
      <c r="B18" s="12" t="s">
        <v>307</v>
      </c>
      <c r="C18" s="10" t="s">
        <v>308</v>
      </c>
      <c r="D18" s="10" t="s">
        <v>309</v>
      </c>
      <c r="E18" s="10" t="s">
        <v>310</v>
      </c>
      <c r="F18" s="11"/>
      <c r="G18" s="7"/>
      <c r="H18" s="36"/>
      <c r="I18" s="7"/>
      <c r="J18" s="88"/>
      <c r="K18" s="11"/>
    </row>
  </sheetData>
  <phoneticPr fontId="1" type="noConversion"/>
  <printOptions horizontalCentered="1"/>
  <pageMargins left="0.7" right="0.7" top="0.75" bottom="0.75" header="0.15" footer="0.3"/>
  <pageSetup paperSize="9" scale="49" fitToHeight="0" orientation="landscape" r:id="rId1"/>
  <headerFooter alignWithMargins="0">
    <oddHeader>&amp;L&amp;"Ubuntu,Bold"&amp;16Стремление к Совершенству
&amp;RВыберите «Текущую стадию» для каждой строки PQS.
Назначьте «Целевую стадию», укажите приоритетный уровень
Дайте комментарии, где необходимо
Используйте последние 2 столбца для отслеживания прогресса</oddHeader>
    <oddFooter xml:space="preserve">&amp;LPQS V3 Self-Assessment 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AEBC9E1A-8868-4778-8EE5-9E5E0F4C03FE}">
            <xm:f>NOT(ISERROR(SEARCH(Data!$F$2,H2)))</xm:f>
            <xm:f>Data!$F$2</xm:f>
            <x14:dxf>
              <font>
                <b/>
                <i val="0"/>
                <color rgb="FFFF0000"/>
              </font>
              <numFmt numFmtId="30" formatCode="@"/>
              <fill>
                <patternFill patternType="none">
                  <bgColor auto="1"/>
                </patternFill>
              </fill>
            </x14:dxf>
          </x14:cfRule>
          <xm:sqref>H2:H17</xm:sqref>
        </x14:conditionalFormatting>
        <x14:conditionalFormatting xmlns:xm="http://schemas.microsoft.com/office/excel/2006/main">
          <x14:cfRule type="containsText" priority="10" operator="containsText" id="{CAE86B9A-46D5-446C-B60A-D67056941A75}">
            <xm:f>NOT(ISERROR(SEARCH(Data!$F$2,H18)))</xm:f>
            <xm:f>Data!$F$2</xm:f>
            <x14:dxf>
              <font>
                <b/>
                <i val="0"/>
                <color rgb="FFFF0000"/>
              </font>
              <numFmt numFmtId="30" formatCode="@"/>
              <fill>
                <patternFill patternType="none">
                  <bgColor auto="1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expression" priority="170" id="{C9EFB2FA-33B0-4324-9E24-405D53A757C3}">
            <xm:f>IF(J2=Data!$U$3, TRUE, FALSE)</xm:f>
            <x14:dxf>
              <font>
                <color rgb="FF00B0F0"/>
              </font>
              <fill>
                <patternFill>
                  <bgColor rgb="FF00B0F0"/>
                </patternFill>
              </fill>
            </x14:dxf>
          </x14:cfRule>
          <x14:cfRule type="expression" priority="171" id="{1E65FF16-C72D-46CB-AC9D-C7C497B9E46A}">
            <xm:f>IF(J2=Data!$U$4, TRUE, FALSE)</xm:f>
            <x14:dxf>
              <font>
                <color rgb="FF00B050"/>
              </font>
              <fill>
                <patternFill>
                  <bgColor rgb="FF00B050"/>
                </patternFill>
              </fill>
            </x14:dxf>
          </x14:cfRule>
          <x14:cfRule type="expression" priority="172" id="{5792A971-19A4-4CA8-AB8F-F7CC29ADB458}">
            <xm:f>IF(J2=Data!$U$5, TRUE, FALSE)</xm:f>
            <x14:dxf>
              <font>
                <color rgb="FFFFFF00"/>
              </font>
              <fill>
                <patternFill>
                  <bgColor rgb="FFFFFF00"/>
                </patternFill>
              </fill>
            </x14:dxf>
          </x14:cfRule>
          <x14:cfRule type="expression" priority="173" id="{7E81F67A-DF1A-4129-8F41-00C176B4C40A}">
            <xm:f>IF(J2=Data!$U$6, TRUE, FALSE)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m:sqref>J2:J1048576</xm:sqref>
        </x14:conditionalFormatting>
        <x14:conditionalFormatting xmlns:xm="http://schemas.microsoft.com/office/excel/2006/main">
          <x14:cfRule type="expression" priority="4" id="{21E968A1-B192-46AE-9404-AF1126B37C18}">
            <xm:f>IF(F2=Data!$D$5, TRUE, FALSE)</xm:f>
            <x14:dxf>
              <fill>
                <patternFill>
                  <bgColor theme="6"/>
                </patternFill>
              </fill>
            </x14:dxf>
          </x14:cfRule>
          <x14:cfRule type="expression" priority="5" id="{0FFA5C14-D4FB-4D34-8EDF-C9BDC3726E25}">
            <xm:f>IF(F2=Data!$D$6, TRUE, FALSE)</xm:f>
            <x14:dxf>
              <fill>
                <patternFill>
                  <bgColor theme="6"/>
                </patternFill>
              </fill>
            </x14:dxf>
          </x14:cfRule>
          <xm:sqref>E2:E18</xm:sqref>
        </x14:conditionalFormatting>
        <x14:conditionalFormatting xmlns:xm="http://schemas.microsoft.com/office/excel/2006/main">
          <x14:cfRule type="expression" priority="3" id="{8094587B-284C-48CB-BF6C-8417E781660E}">
            <xm:f>IF(F2=Data!$D$4, TRUE, FALSE)</xm:f>
            <x14:dxf>
              <fill>
                <patternFill>
                  <bgColor theme="6"/>
                </patternFill>
              </fill>
            </x14:dxf>
          </x14:cfRule>
          <xm:sqref>D2:D18</xm:sqref>
        </x14:conditionalFormatting>
        <x14:conditionalFormatting xmlns:xm="http://schemas.microsoft.com/office/excel/2006/main">
          <x14:cfRule type="expression" priority="2" id="{CD0CF63A-3CC6-4DA9-A6D9-46BAF3DA48F5}">
            <xm:f>IF(F2=Data!$D$3, TRUE, FALSE)</xm:f>
            <x14:dxf>
              <fill>
                <patternFill>
                  <bgColor theme="6"/>
                </patternFill>
              </fill>
            </x14:dxf>
          </x14:cfRule>
          <xm:sqref>C2:C18</xm:sqref>
        </x14:conditionalFormatting>
        <x14:conditionalFormatting xmlns:xm="http://schemas.microsoft.com/office/excel/2006/main">
          <x14:cfRule type="expression" priority="1" id="{4B1DD3FF-03C1-4B5D-9424-AA88F32A6945}">
            <xm:f>IF(F2=Data!$D$2, TRUE, FALSE)</xm:f>
            <x14:dxf>
              <fill>
                <patternFill>
                  <bgColor theme="6"/>
                </patternFill>
              </fill>
            </x14:dxf>
          </x14:cfRule>
          <xm:sqref>B2:B18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F3DAEF8-B7DF-4FCB-9B88-EE4A793A7860}">
          <x14:formula1>
            <xm:f>Data!$D$2:$D$6</xm:f>
          </x14:formula1>
          <xm:sqref>F2:F18</xm:sqref>
        </x14:dataValidation>
        <x14:dataValidation type="list" allowBlank="1" showInputMessage="1" showErrorMessage="1" xr:uid="{987F7C49-DDA8-4AA5-A38B-E3065E90C5F0}">
          <x14:formula1>
            <xm:f>Data!$E$2:$E$6</xm:f>
          </x14:formula1>
          <xm:sqref>G2:G18</xm:sqref>
        </x14:dataValidation>
        <x14:dataValidation type="list" allowBlank="1" showInputMessage="1" showErrorMessage="1" xr:uid="{6E7D7389-B01C-4FA8-AC72-CA1540FA231D}">
          <x14:formula1>
            <xm:f>Data!$F$2</xm:f>
          </x14:formula1>
          <xm:sqref>H2:H18</xm:sqref>
        </x14:dataValidation>
        <x14:dataValidation type="list" allowBlank="1" showInputMessage="1" showErrorMessage="1" xr:uid="{E0222203-46C2-4AC9-8B19-917E7E66BEF7}">
          <x14:formula1>
            <xm:f>Data!$U$2:$U$6</xm:f>
          </x14:formula1>
          <xm:sqref>J2:J18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579B8-FBBB-4B25-A0C2-3A938A755E98}">
  <sheetPr>
    <tabColor theme="4" tint="0.39997558519241921"/>
    <pageSetUpPr fitToPage="1"/>
  </sheetPr>
  <dimension ref="A2:H38"/>
  <sheetViews>
    <sheetView showGridLines="0" showRuler="0" view="pageLayout" topLeftCell="A7" zoomScaleNormal="85" zoomScaleSheetLayoutView="70" workbookViewId="0">
      <selection activeCell="A32" sqref="A32"/>
    </sheetView>
  </sheetViews>
  <sheetFormatPr defaultColWidth="3.21875" defaultRowHeight="15" x14ac:dyDescent="0.3"/>
  <cols>
    <col min="1" max="1" width="62.6640625" style="1" bestFit="1" customWidth="1"/>
    <col min="2" max="2" width="14" style="1" customWidth="1"/>
    <col min="3" max="3" width="11.21875" style="2" customWidth="1"/>
    <col min="4" max="4" width="11.21875" style="3" customWidth="1"/>
    <col min="5" max="6" width="11.21875" style="4" customWidth="1"/>
    <col min="7" max="7" width="15.109375" style="5" customWidth="1"/>
    <col min="8" max="8" width="19.44140625" style="5" customWidth="1"/>
    <col min="9" max="11" width="3.21875" style="1" customWidth="1"/>
    <col min="12" max="27" width="3.21875" style="1"/>
    <col min="28" max="28" width="3.21875" style="1" customWidth="1"/>
    <col min="29" max="16384" width="3.21875" style="1"/>
  </cols>
  <sheetData>
    <row r="2" spans="1:8" ht="16.8" x14ac:dyDescent="0.35">
      <c r="A2" s="49" t="s">
        <v>622</v>
      </c>
      <c r="B2" s="49"/>
    </row>
    <row r="4" spans="1:8" x14ac:dyDescent="0.3">
      <c r="A4" s="46" t="s">
        <v>627</v>
      </c>
      <c r="B4" s="46"/>
    </row>
    <row r="5" spans="1:8" ht="15.6" thickBot="1" x14ac:dyDescent="0.35">
      <c r="A5" s="45"/>
      <c r="B5" s="45"/>
    </row>
    <row r="6" spans="1:8" ht="27" thickBot="1" x14ac:dyDescent="0.35">
      <c r="A6" s="59" t="s">
        <v>623</v>
      </c>
      <c r="B6" s="60" t="str">
        <f>Data!D2</f>
        <v>Стадия 1 еще не достигнута</v>
      </c>
      <c r="C6" s="61" t="str">
        <f>Data!D3</f>
        <v>Стадия 1</v>
      </c>
      <c r="D6" s="61" t="str">
        <f>Data!D4</f>
        <v>Стадия 2</v>
      </c>
      <c r="E6" s="61" t="str">
        <f>Data!D5</f>
        <v>Стадия 3</v>
      </c>
      <c r="F6" s="62" t="str">
        <f>Data!D6</f>
        <v>Стадия 3+</v>
      </c>
      <c r="H6" s="1"/>
    </row>
    <row r="7" spans="1:8" ht="14.4" customHeight="1" x14ac:dyDescent="0.3">
      <c r="A7" s="94" t="str">
        <f>Data!H2</f>
        <v>C1 - РАЗВИТИЕ МЕСТНОЙ ПРОГРАММНОЙ ДЕЯТЕЛЬНОСТИ</v>
      </c>
      <c r="B7" s="95">
        <f>Data!I12</f>
        <v>0</v>
      </c>
      <c r="C7" s="95">
        <f>Data!J12</f>
        <v>0</v>
      </c>
      <c r="D7" s="95">
        <f>Data!K12</f>
        <v>0</v>
      </c>
      <c r="E7" s="95">
        <f>Data!L12</f>
        <v>0</v>
      </c>
      <c r="F7" s="95">
        <f>Data!M12</f>
        <v>0</v>
      </c>
      <c r="H7" s="1"/>
    </row>
    <row r="8" spans="1:8" ht="14.4" customHeight="1" x14ac:dyDescent="0.3">
      <c r="A8" s="94" t="str">
        <f>Data!H3</f>
        <v>C2 – РАСШИРЕНИЕ BОЗМОЖНОСТЕЙ АТЛЕТОВ</v>
      </c>
      <c r="B8" s="95">
        <f>Data!I13</f>
        <v>0</v>
      </c>
      <c r="C8" s="95">
        <f>Data!J13</f>
        <v>0</v>
      </c>
      <c r="D8" s="95">
        <f>Data!K13</f>
        <v>0</v>
      </c>
      <c r="E8" s="95">
        <f>Data!L13</f>
        <v>0</v>
      </c>
      <c r="F8" s="95">
        <f>Data!M13</f>
        <v>0</v>
      </c>
      <c r="H8" s="1"/>
    </row>
    <row r="9" spans="1:8" ht="14.4" customHeight="1" x14ac:dyDescent="0.3">
      <c r="A9" s="94" t="str">
        <f>Data!H4</f>
        <v>C3 - РАСШИРЕНИЕ ИНКЛЮЗИВНЫX ПРАКТИК</v>
      </c>
      <c r="B9" s="95">
        <f>Data!I14</f>
        <v>0</v>
      </c>
      <c r="C9" s="95">
        <f>Data!J14</f>
        <v>0</v>
      </c>
      <c r="D9" s="95">
        <f>Data!K14</f>
        <v>0</v>
      </c>
      <c r="E9" s="95">
        <f>Data!L14</f>
        <v>0</v>
      </c>
      <c r="F9" s="95">
        <f>Data!M14</f>
        <v>0</v>
      </c>
      <c r="H9" s="1"/>
    </row>
    <row r="10" spans="1:8" ht="14.4" customHeight="1" x14ac:dyDescent="0.3">
      <c r="A10" s="94" t="str">
        <f>Data!H5</f>
        <v>CP1 - ЦИФРОВИЗАЦИЯ ДВИЖЕНИЯ</v>
      </c>
      <c r="B10" s="95">
        <f>Data!I15</f>
        <v>0</v>
      </c>
      <c r="C10" s="95">
        <f>Data!J15</f>
        <v>0</v>
      </c>
      <c r="D10" s="95">
        <f>Data!K15</f>
        <v>0</v>
      </c>
      <c r="E10" s="95">
        <f>Data!L15</f>
        <v>0</v>
      </c>
      <c r="F10" s="95">
        <f>Data!M15</f>
        <v>0</v>
      </c>
      <c r="H10" s="1"/>
    </row>
    <row r="11" spans="1:8" ht="14.4" customHeight="1" x14ac:dyDescent="0.3">
      <c r="A11" s="94" t="str">
        <f>Data!H6</f>
        <v>CP2 - УВЕЛИЧЕНИЕ ДОХОДА</v>
      </c>
      <c r="B11" s="95">
        <f>Data!I16</f>
        <v>0</v>
      </c>
      <c r="C11" s="95">
        <f>Data!J16</f>
        <v>0</v>
      </c>
      <c r="D11" s="95">
        <f>Data!K16</f>
        <v>0</v>
      </c>
      <c r="E11" s="95">
        <f>Data!L16</f>
        <v>0</v>
      </c>
      <c r="F11" s="95">
        <f>Data!M16</f>
        <v>0</v>
      </c>
      <c r="H11" s="1"/>
    </row>
    <row r="12" spans="1:8" ht="14.4" customHeight="1" x14ac:dyDescent="0.3">
      <c r="A12" s="94" t="str">
        <f>Data!H7</f>
        <v>CP3 - ПОСТРОЕНИЕ БРЕНДА</v>
      </c>
      <c r="B12" s="95">
        <f>Data!I17</f>
        <v>0</v>
      </c>
      <c r="C12" s="95">
        <f>Data!J17</f>
        <v>0</v>
      </c>
      <c r="D12" s="95">
        <f>Data!K17</f>
        <v>0</v>
      </c>
      <c r="E12" s="95">
        <f>Data!L17</f>
        <v>0</v>
      </c>
      <c r="F12" s="95">
        <f>Data!M17</f>
        <v>0</v>
      </c>
      <c r="H12" s="1"/>
    </row>
    <row r="13" spans="1:8" ht="14.4" customHeight="1" thickBot="1" x14ac:dyDescent="0.35">
      <c r="A13" s="94" t="str">
        <f>Data!H8</f>
        <v>CP4 - СТРЕМЛЕНИЕ К СОВЕРШЕНСТВУ</v>
      </c>
      <c r="B13" s="95">
        <f>Data!I18</f>
        <v>0</v>
      </c>
      <c r="C13" s="95">
        <f>Data!J18</f>
        <v>0</v>
      </c>
      <c r="D13" s="95">
        <f>Data!K18</f>
        <v>0</v>
      </c>
      <c r="E13" s="95">
        <f>Data!L18</f>
        <v>0</v>
      </c>
      <c r="F13" s="95">
        <f>Data!M18</f>
        <v>0</v>
      </c>
      <c r="H13" s="1"/>
    </row>
    <row r="14" spans="1:8" ht="14.4" customHeight="1" thickBot="1" x14ac:dyDescent="0.4">
      <c r="A14" s="102" t="str">
        <f>Data!H9</f>
        <v>Все области стратегического плана</v>
      </c>
      <c r="B14" s="51">
        <f>Data!I19</f>
        <v>0</v>
      </c>
      <c r="C14" s="51">
        <f>Data!J19</f>
        <v>0</v>
      </c>
      <c r="D14" s="51">
        <f>Data!K19</f>
        <v>0</v>
      </c>
      <c r="E14" s="51">
        <f>Data!L19</f>
        <v>0</v>
      </c>
      <c r="F14" s="51">
        <f>Data!M19</f>
        <v>0</v>
      </c>
      <c r="H14" s="1"/>
    </row>
    <row r="15" spans="1:8" ht="14.4" customHeight="1" x14ac:dyDescent="0.3">
      <c r="A15" s="52"/>
      <c r="B15" s="52"/>
    </row>
    <row r="16" spans="1:8" ht="14.4" customHeight="1" x14ac:dyDescent="0.3">
      <c r="A16" s="46" t="s">
        <v>628</v>
      </c>
      <c r="B16" s="52"/>
    </row>
    <row r="17" spans="1:8" ht="14.4" customHeight="1" x14ac:dyDescent="0.3">
      <c r="A17" s="46"/>
      <c r="B17" s="52"/>
    </row>
    <row r="18" spans="1:8" ht="14.4" customHeight="1" x14ac:dyDescent="0.3">
      <c r="A18" s="57" t="s">
        <v>624</v>
      </c>
      <c r="C18" s="58">
        <f>Data!R2</f>
        <v>0</v>
      </c>
      <c r="D18" s="1"/>
      <c r="E18" s="1"/>
    </row>
    <row r="19" spans="1:8" ht="14.4" customHeight="1" x14ac:dyDescent="0.3">
      <c r="A19" s="57" t="s">
        <v>625</v>
      </c>
      <c r="C19" s="58">
        <f>Data!R3</f>
        <v>0</v>
      </c>
      <c r="D19" s="1"/>
      <c r="F19" s="5"/>
      <c r="H19" s="1"/>
    </row>
    <row r="20" spans="1:8" ht="14.4" customHeight="1" x14ac:dyDescent="0.3">
      <c r="A20" s="57" t="s">
        <v>626</v>
      </c>
      <c r="C20" s="58">
        <f>Data!R4</f>
        <v>0</v>
      </c>
      <c r="D20" s="1"/>
      <c r="F20" s="5"/>
      <c r="H20" s="1"/>
    </row>
    <row r="21" spans="1:8" ht="14.4" customHeight="1" thickBot="1" x14ac:dyDescent="0.35">
      <c r="A21" s="57"/>
      <c r="C21" s="58"/>
      <c r="D21" s="1"/>
      <c r="F21" s="5"/>
      <c r="H21" s="1"/>
    </row>
    <row r="22" spans="1:8" ht="53.4" thickBot="1" x14ac:dyDescent="0.25">
      <c r="A22" s="83" t="str">
        <f>A6</f>
        <v>Область стратегического плана</v>
      </c>
      <c r="B22" s="84" t="str">
        <f>Data!I32</f>
        <v>В настоящее время не является приоритетом</v>
      </c>
      <c r="C22" s="84" t="str">
        <f>Data!J32</f>
        <v>Стадия 1</v>
      </c>
      <c r="D22" s="84" t="str">
        <f>Data!K32</f>
        <v>Стадия 2</v>
      </c>
      <c r="E22" s="84" t="str">
        <f>Data!L32</f>
        <v>Стадия 3</v>
      </c>
      <c r="F22" s="84" t="str">
        <f>Data!M32</f>
        <v>Достигнут высший уровень</v>
      </c>
      <c r="G22" s="85" t="str">
        <f>Data!N32</f>
        <v>Стандарты, определенные как ВЫСОКИЙ приоритет</v>
      </c>
      <c r="H22" s="1"/>
    </row>
    <row r="23" spans="1:8" ht="14.4" customHeight="1" x14ac:dyDescent="0.3">
      <c r="A23" s="94" t="str">
        <f>Data!H2</f>
        <v>C1 - РАЗВИТИЕ МЕСТНОЙ ПРОГРАММНОЙ ДЕЯТЕЛЬНОСТИ</v>
      </c>
      <c r="B23" s="95">
        <f>Data!I33</f>
        <v>0</v>
      </c>
      <c r="C23" s="95">
        <f>Data!J33</f>
        <v>0</v>
      </c>
      <c r="D23" s="95">
        <f>Data!K33</f>
        <v>0</v>
      </c>
      <c r="E23" s="95">
        <f>Data!L33</f>
        <v>0</v>
      </c>
      <c r="F23" s="95">
        <f>Data!M33</f>
        <v>0</v>
      </c>
      <c r="G23" s="95">
        <f>Data!N33</f>
        <v>0</v>
      </c>
      <c r="H23" s="1"/>
    </row>
    <row r="24" spans="1:8" ht="14.4" customHeight="1" x14ac:dyDescent="0.3">
      <c r="A24" s="94" t="str">
        <f>Data!H3</f>
        <v>C2 – РАСШИРЕНИЕ BОЗМОЖНОСТЕЙ АТЛЕТОВ</v>
      </c>
      <c r="B24" s="95">
        <f>Data!I34</f>
        <v>0</v>
      </c>
      <c r="C24" s="95">
        <f>Data!J34</f>
        <v>0</v>
      </c>
      <c r="D24" s="95">
        <f>Data!K34</f>
        <v>0</v>
      </c>
      <c r="E24" s="95">
        <f>Data!L34</f>
        <v>0</v>
      </c>
      <c r="F24" s="95">
        <f>Data!M34</f>
        <v>0</v>
      </c>
      <c r="G24" s="95">
        <f>Data!N34</f>
        <v>0</v>
      </c>
    </row>
    <row r="25" spans="1:8" ht="14.4" customHeight="1" x14ac:dyDescent="0.3">
      <c r="A25" s="94" t="str">
        <f>Data!H4</f>
        <v>C3 - РАСШИРЕНИЕ ИНКЛЮЗИВНЫX ПРАКТИК</v>
      </c>
      <c r="B25" s="95">
        <f>Data!I35</f>
        <v>0</v>
      </c>
      <c r="C25" s="95">
        <f>Data!J35</f>
        <v>0</v>
      </c>
      <c r="D25" s="95">
        <f>Data!K35</f>
        <v>0</v>
      </c>
      <c r="E25" s="95">
        <f>Data!L35</f>
        <v>0</v>
      </c>
      <c r="F25" s="95">
        <f>Data!M35</f>
        <v>0</v>
      </c>
      <c r="G25" s="95">
        <f>Data!N35</f>
        <v>0</v>
      </c>
    </row>
    <row r="26" spans="1:8" ht="14.4" customHeight="1" x14ac:dyDescent="0.3">
      <c r="A26" s="94" t="str">
        <f>Data!H5</f>
        <v>CP1 - ЦИФРОВИЗАЦИЯ ДВИЖЕНИЯ</v>
      </c>
      <c r="B26" s="95">
        <f>Data!I36</f>
        <v>0</v>
      </c>
      <c r="C26" s="95">
        <f>Data!J36</f>
        <v>0</v>
      </c>
      <c r="D26" s="95">
        <f>Data!K36</f>
        <v>0</v>
      </c>
      <c r="E26" s="95">
        <f>Data!L36</f>
        <v>0</v>
      </c>
      <c r="F26" s="95">
        <f>Data!M36</f>
        <v>0</v>
      </c>
      <c r="G26" s="95">
        <f>Data!N36</f>
        <v>0</v>
      </c>
    </row>
    <row r="27" spans="1:8" ht="14.4" customHeight="1" x14ac:dyDescent="0.3">
      <c r="A27" s="94" t="str">
        <f>Data!H6</f>
        <v>CP2 - УВЕЛИЧЕНИЕ ДОХОДА</v>
      </c>
      <c r="B27" s="95">
        <f>Data!I37</f>
        <v>0</v>
      </c>
      <c r="C27" s="95">
        <f>Data!J37</f>
        <v>0</v>
      </c>
      <c r="D27" s="95">
        <f>Data!K37</f>
        <v>0</v>
      </c>
      <c r="E27" s="95">
        <f>Data!L37</f>
        <v>0</v>
      </c>
      <c r="F27" s="95">
        <f>Data!M37</f>
        <v>0</v>
      </c>
      <c r="G27" s="95">
        <f>Data!N37</f>
        <v>0</v>
      </c>
    </row>
    <row r="28" spans="1:8" ht="14.4" customHeight="1" x14ac:dyDescent="0.3">
      <c r="A28" s="94" t="str">
        <f>Data!H7</f>
        <v>CP3 - ПОСТРОЕНИЕ БРЕНДА</v>
      </c>
      <c r="B28" s="95">
        <f>Data!I38</f>
        <v>0</v>
      </c>
      <c r="C28" s="95">
        <f>Data!J38</f>
        <v>0</v>
      </c>
      <c r="D28" s="95">
        <f>Data!K38</f>
        <v>0</v>
      </c>
      <c r="E28" s="95">
        <f>Data!L38</f>
        <v>0</v>
      </c>
      <c r="F28" s="95">
        <f>Data!M38</f>
        <v>0</v>
      </c>
      <c r="G28" s="95">
        <f>Data!N38</f>
        <v>0</v>
      </c>
    </row>
    <row r="29" spans="1:8" ht="14.4" customHeight="1" thickBot="1" x14ac:dyDescent="0.35">
      <c r="A29" s="94" t="str">
        <f>Data!H8</f>
        <v>CP4 - СТРЕМЛЕНИЕ К СОВЕРШЕНСТВУ</v>
      </c>
      <c r="B29" s="96">
        <f>Data!I39</f>
        <v>0</v>
      </c>
      <c r="C29" s="96">
        <f>Data!J39</f>
        <v>0</v>
      </c>
      <c r="D29" s="96">
        <f>Data!K39</f>
        <v>0</v>
      </c>
      <c r="E29" s="96">
        <f>Data!L39</f>
        <v>0</v>
      </c>
      <c r="F29" s="96">
        <f>Data!M39</f>
        <v>0</v>
      </c>
      <c r="G29" s="96">
        <f>Data!N39</f>
        <v>0</v>
      </c>
    </row>
    <row r="30" spans="1:8" ht="16.2" thickBot="1" x14ac:dyDescent="0.4">
      <c r="A30" s="50" t="s">
        <v>262</v>
      </c>
      <c r="B30" s="97">
        <f>Data!I40</f>
        <v>0</v>
      </c>
      <c r="C30" s="97">
        <f>Data!J40</f>
        <v>0</v>
      </c>
      <c r="D30" s="97">
        <f>Data!K40</f>
        <v>0</v>
      </c>
      <c r="E30" s="97">
        <f>Data!L40</f>
        <v>0</v>
      </c>
      <c r="F30" s="97">
        <f>Data!M40</f>
        <v>0</v>
      </c>
      <c r="G30" s="98">
        <f>Data!N40</f>
        <v>0</v>
      </c>
    </row>
    <row r="32" spans="1:8" x14ac:dyDescent="0.3">
      <c r="A32" s="48" t="str">
        <f>Data!U1</f>
        <v>Отчет о проделанной работе</v>
      </c>
    </row>
    <row r="34" spans="1:2" x14ac:dyDescent="0.3">
      <c r="A34" s="86" t="str">
        <f>Data!U2</f>
        <v>Не применимо</v>
      </c>
      <c r="B34" s="87">
        <f>Data!W2</f>
        <v>0</v>
      </c>
    </row>
    <row r="35" spans="1:2" x14ac:dyDescent="0.3">
      <c r="A35" s="86" t="str">
        <f>Data!U3</f>
        <v>Завершено</v>
      </c>
      <c r="B35" s="87">
        <f>Data!W3</f>
        <v>0</v>
      </c>
    </row>
    <row r="36" spans="1:2" x14ac:dyDescent="0.3">
      <c r="A36" s="86" t="str">
        <f>Data!U4</f>
        <v>В процессе</v>
      </c>
      <c r="B36" s="87">
        <f>Data!W4</f>
        <v>0</v>
      </c>
    </row>
    <row r="37" spans="1:2" x14ac:dyDescent="0.3">
      <c r="A37" s="86" t="str">
        <f>Data!U5</f>
        <v>В процессе, но со сложностями</v>
      </c>
      <c r="B37" s="87">
        <f>Data!W5</f>
        <v>0</v>
      </c>
    </row>
    <row r="38" spans="1:2" x14ac:dyDescent="0.3">
      <c r="A38" s="86" t="str">
        <f>Data!U6</f>
        <v>Столкнулись со сложностями. Без продвижения</v>
      </c>
      <c r="B38" s="87">
        <f>Data!W6</f>
        <v>0</v>
      </c>
    </row>
  </sheetData>
  <conditionalFormatting sqref="B7:F14">
    <cfRule type="dataBar" priority="13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{A72B5FBB-3968-4A60-8FDE-B754F0BBE34C}</x14:id>
        </ext>
      </extLst>
    </cfRule>
  </conditionalFormatting>
  <conditionalFormatting sqref="B23:G30">
    <cfRule type="dataBar" priority="12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{5AE97904-2119-4ABF-B501-BACFDBC6B7C8}</x14:id>
        </ext>
      </extLst>
    </cfRule>
  </conditionalFormatting>
  <conditionalFormatting sqref="B35:B36">
    <cfRule type="dataBar" priority="4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{40F2110E-CB0A-4064-8149-67A476550C6A}</x14:id>
        </ext>
      </extLst>
    </cfRule>
  </conditionalFormatting>
  <conditionalFormatting sqref="B37">
    <cfRule type="dataBar" priority="3">
      <dataBar>
        <cfvo type="num" val="0"/>
        <cfvo type="num" val="1"/>
        <color rgb="FFFFFF00"/>
      </dataBar>
      <extLst>
        <ext xmlns:x14="http://schemas.microsoft.com/office/spreadsheetml/2009/9/main" uri="{B025F937-C7B1-47D3-B67F-A62EFF666E3E}">
          <x14:id>{DCD765C3-05E9-4392-8C99-7C27558BF5DA}</x14:id>
        </ext>
      </extLst>
    </cfRule>
  </conditionalFormatting>
  <conditionalFormatting sqref="B34">
    <cfRule type="dataBar" priority="2">
      <dataBar>
        <cfvo type="num" val="0"/>
        <cfvo type="num" val="1"/>
        <color theme="0" tint="-0.14999847407452621"/>
      </dataBar>
      <extLst>
        <ext xmlns:x14="http://schemas.microsoft.com/office/spreadsheetml/2009/9/main" uri="{B025F937-C7B1-47D3-B67F-A62EFF666E3E}">
          <x14:id>{D60F6A31-432B-4CF5-8A58-236B2DB69AED}</x14:id>
        </ext>
      </extLst>
    </cfRule>
  </conditionalFormatting>
  <conditionalFormatting sqref="B38">
    <cfRule type="dataBar" priority="1">
      <dataBar>
        <cfvo type="num" val="0"/>
        <cfvo type="num" val="1"/>
        <color rgb="FFFF0000"/>
      </dataBar>
      <extLst>
        <ext xmlns:x14="http://schemas.microsoft.com/office/spreadsheetml/2009/9/main" uri="{B025F937-C7B1-47D3-B67F-A62EFF666E3E}">
          <x14:id>{3F1C921B-9BA5-418A-94BD-BC5AF208D459}</x14:id>
        </ext>
      </extLst>
    </cfRule>
  </conditionalFormatting>
  <pageMargins left="0.7" right="0.7" top="0.75" bottom="0.75" header="0.2" footer="0.3"/>
  <pageSetup paperSize="9" scale="64" orientation="portrait" r:id="rId1"/>
  <headerFooter scaleWithDoc="0" alignWithMargins="0">
    <oddHeader>&amp;L&amp;"Ubuntu,Regular"&amp;12Добро пожаловать в Стандарты качества программы
Инструмент самооценки&amp;R&amp;G</oddHeader>
    <oddFooter xml:space="preserve">&amp;LPQS V3 Self-Assessment 
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72B5FBB-3968-4A60-8FDE-B754F0BBE34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B7:F14</xm:sqref>
        </x14:conditionalFormatting>
        <x14:conditionalFormatting xmlns:xm="http://schemas.microsoft.com/office/excel/2006/main">
          <x14:cfRule type="dataBar" id="{5AE97904-2119-4ABF-B501-BACFDBC6B7C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B23:G30</xm:sqref>
        </x14:conditionalFormatting>
        <x14:conditionalFormatting xmlns:xm="http://schemas.microsoft.com/office/excel/2006/main">
          <x14:cfRule type="dataBar" id="{40F2110E-CB0A-4064-8149-67A476550C6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B35:B36</xm:sqref>
        </x14:conditionalFormatting>
        <x14:conditionalFormatting xmlns:xm="http://schemas.microsoft.com/office/excel/2006/main">
          <x14:cfRule type="dataBar" id="{DCD765C3-05E9-4392-8C99-7C27558BF5D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B37</xm:sqref>
        </x14:conditionalFormatting>
        <x14:conditionalFormatting xmlns:xm="http://schemas.microsoft.com/office/excel/2006/main">
          <x14:cfRule type="dataBar" id="{D60F6A31-432B-4CF5-8A58-236B2DB69AE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B34</xm:sqref>
        </x14:conditionalFormatting>
        <x14:conditionalFormatting xmlns:xm="http://schemas.microsoft.com/office/excel/2006/main">
          <x14:cfRule type="dataBar" id="{3F1C921B-9BA5-418A-94BD-BC5AF208D45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B38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E9AD5CFA9B0044AEE0D7819223FC9E" ma:contentTypeVersion="13" ma:contentTypeDescription="Create a new document." ma:contentTypeScope="" ma:versionID="a4efda5d4779def98c768788da573c97">
  <xsd:schema xmlns:xsd="http://www.w3.org/2001/XMLSchema" xmlns:xs="http://www.w3.org/2001/XMLSchema" xmlns:p="http://schemas.microsoft.com/office/2006/metadata/properties" xmlns:ns3="2b4ae5a7-7c73-4616-a4aa-f6a7f1614da6" xmlns:ns4="11a4bcd5-ceac-4364-8bf5-4135fdfd436a" targetNamespace="http://schemas.microsoft.com/office/2006/metadata/properties" ma:root="true" ma:fieldsID="c84055381e11be4feee31b05d3c45002" ns3:_="" ns4:_="">
    <xsd:import namespace="2b4ae5a7-7c73-4616-a4aa-f6a7f1614da6"/>
    <xsd:import namespace="11a4bcd5-ceac-4364-8bf5-4135fdfd436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ae5a7-7c73-4616-a4aa-f6a7f1614d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a4bcd5-ceac-4364-8bf5-4135fdfd43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4CDEE7-0F4F-48B6-BE0C-CCCFF52EB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4ae5a7-7c73-4616-a4aa-f6a7f1614da6"/>
    <ds:schemaRef ds:uri="11a4bcd5-ceac-4364-8bf5-4135fdfd4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CE8FBF-0C1B-448D-B1EF-D857CB7D9262}">
  <ds:schemaRefs>
    <ds:schemaRef ds:uri="11a4bcd5-ceac-4364-8bf5-4135fdfd436a"/>
    <ds:schemaRef ds:uri="2b4ae5a7-7c73-4616-a4aa-f6a7f1614da6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5C3F8B3-CE62-4A8C-9835-98093B797E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ВСТУПЛЕНИЕ</vt:lpstr>
      <vt:lpstr>C1</vt:lpstr>
      <vt:lpstr>C2</vt:lpstr>
      <vt:lpstr>C3</vt:lpstr>
      <vt:lpstr>CP1</vt:lpstr>
      <vt:lpstr>CP2</vt:lpstr>
      <vt:lpstr>CP3</vt:lpstr>
      <vt:lpstr>CP4</vt:lpstr>
      <vt:lpstr>CВОДКА</vt:lpstr>
      <vt:lpstr>Data</vt:lpstr>
      <vt:lpstr>'C1'!Print_Area</vt:lpstr>
      <vt:lpstr>'C2'!Print_Area</vt:lpstr>
      <vt:lpstr>'C3'!Print_Area</vt:lpstr>
      <vt:lpstr>'CP1'!Print_Area</vt:lpstr>
      <vt:lpstr>'CP2'!Print_Area</vt:lpstr>
      <vt:lpstr>'CP3'!Print_Area</vt:lpstr>
      <vt:lpstr>'CP4'!Print_Area</vt:lpstr>
      <vt:lpstr>CВОДКА!Print_Area</vt:lpstr>
      <vt:lpstr>ВСТУПЛЕНИЕ!Print_Area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Svetlana Fenichel</cp:lastModifiedBy>
  <cp:lastPrinted>2021-11-04T16:12:30Z</cp:lastPrinted>
  <dcterms:created xsi:type="dcterms:W3CDTF">2012-03-14T10:30:28Z</dcterms:created>
  <dcterms:modified xsi:type="dcterms:W3CDTF">2022-07-29T17:46:30Z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0x010100A6E9AD5CFA9B0044AEE0D7819223FC9E</vt:lpwstr>
  </property>
</Properties>
</file>