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fenichel\Dropbox (Specialolympics.org)\#OrgEx\2. Operational Excellence\PQS\PQS V3\Self-assessment\Final\"/>
    </mc:Choice>
  </mc:AlternateContent>
  <xr:revisionPtr revIDLastSave="0" documentId="13_ncr:1_{058303D5-19AA-42D9-9C5F-B0E7D6DDFDCB}" xr6:coauthVersionLast="47" xr6:coauthVersionMax="47" xr10:uidLastSave="{00000000-0000-0000-0000-000000000000}"/>
  <bookViews>
    <workbookView xWindow="-108" yWindow="-108" windowWidth="23256" windowHeight="12576" tabRatio="596" xr2:uid="{00000000-000D-0000-FFFF-FFFF00000000}"/>
  </bookViews>
  <sheets>
    <sheet name="INTRODUÇÃO" sheetId="79" r:id="rId1"/>
    <sheet name="S1" sheetId="72" r:id="rId2"/>
    <sheet name="S2" sheetId="73" r:id="rId3"/>
    <sheet name="S3" sheetId="74" r:id="rId4"/>
    <sheet name="E1" sheetId="75" r:id="rId5"/>
    <sheet name="E2" sheetId="76" r:id="rId6"/>
    <sheet name="E3" sheetId="77" r:id="rId7"/>
    <sheet name="E4" sheetId="64" r:id="rId8"/>
    <sheet name="PAINEL DE CONTROLE" sheetId="82" r:id="rId9"/>
    <sheet name="Data" sheetId="56" state="hidden" r:id="rId10"/>
  </sheets>
  <definedNames>
    <definedName name="_xlnm._FilterDatabase" localSheetId="4" hidden="1">'E1'!$F$1:$G$9</definedName>
    <definedName name="_xlnm._FilterDatabase" localSheetId="5" hidden="1">'E2'!$F$1:$G$6</definedName>
    <definedName name="_xlnm._FilterDatabase" localSheetId="6" hidden="1">'E3'!$F$1:$G$10</definedName>
    <definedName name="_xlnm._FilterDatabase" localSheetId="7" hidden="1">'E4'!$F$1:$G$18</definedName>
    <definedName name="_xlnm._FilterDatabase" localSheetId="0" hidden="1">INTRODUÇÃO!#REF!</definedName>
    <definedName name="_xlnm._FilterDatabase" localSheetId="8" hidden="1">'PAINEL DE CONTROLE'!#REF!</definedName>
    <definedName name="_xlnm._FilterDatabase" localSheetId="1" hidden="1">'S1'!$F$1:$G$18</definedName>
    <definedName name="_xlnm._FilterDatabase" localSheetId="2" hidden="1">'S2'!$F$1:$G$8</definedName>
    <definedName name="_xlnm._FilterDatabase" localSheetId="3" hidden="1">'S3'!$F$1:$G$6</definedName>
    <definedName name="_Hlk62576649" localSheetId="4">'E1'!#REF!</definedName>
    <definedName name="_Hlk62576649" localSheetId="5">'E2'!#REF!</definedName>
    <definedName name="_Hlk62576649" localSheetId="6">'E3'!#REF!</definedName>
    <definedName name="_Hlk62576649" localSheetId="7">'E4'!#REF!</definedName>
    <definedName name="_Hlk62576649" localSheetId="0">INTRODUÇÃO!#REF!</definedName>
    <definedName name="_Hlk62576649" localSheetId="8">'PAINEL DE CONTROLE'!#REF!</definedName>
    <definedName name="_Hlk62576649" localSheetId="1">'S1'!#REF!</definedName>
    <definedName name="_Hlk62576649" localSheetId="2">'S2'!#REF!</definedName>
    <definedName name="_Hlk62576649" localSheetId="3">'S3'!#REF!</definedName>
    <definedName name="_xlnm.Print_Area" localSheetId="4">'E1'!$A$1:$I$9</definedName>
    <definedName name="_xlnm.Print_Area" localSheetId="5">'E2'!$A$1:$I$6</definedName>
    <definedName name="_xlnm.Print_Area" localSheetId="6">'E3'!$A$1:$I$10</definedName>
    <definedName name="_xlnm.Print_Area" localSheetId="7">'E4'!$A$1:$I$18</definedName>
    <definedName name="_xlnm.Print_Area" localSheetId="0">INTRODUÇÃO!$A$1:$D$48</definedName>
    <definedName name="_xlnm.Print_Area" localSheetId="8">'PAINEL DE CONTROLE'!$A$1:$G$39</definedName>
    <definedName name="_xlnm.Print_Area" localSheetId="1">'S1'!$A$1:$I$19</definedName>
    <definedName name="_xlnm.Print_Area" localSheetId="2">'S2'!$A$1:$I$8</definedName>
    <definedName name="_xlnm.Print_Area" localSheetId="3">'S3'!$A$1:$I$6</definedName>
  </definedNames>
  <calcPr calcId="191029"/>
  <customWorkbookViews>
    <customWorkbookView name="1-page" guid="{90A66CAE-CEC2-457F-A9FB-851135E4D5CF}" maximized="1" xWindow="-1608" yWindow="81" windowWidth="1616" windowHeight="876" activeSheetId="4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82" l="1"/>
  <c r="A14" i="82"/>
  <c r="Q4" i="56" l="1"/>
  <c r="M1" i="56" l="1"/>
  <c r="N22" i="56" l="1"/>
  <c r="M22" i="56"/>
  <c r="H1" i="73" l="1"/>
  <c r="B1" i="64"/>
  <c r="C1" i="64"/>
  <c r="D1" i="64"/>
  <c r="E1" i="64"/>
  <c r="F1" i="64"/>
  <c r="G1" i="64"/>
  <c r="H1" i="64"/>
  <c r="I1" i="64"/>
  <c r="J1" i="64"/>
  <c r="K1" i="64"/>
  <c r="A1" i="64"/>
  <c r="B1" i="77"/>
  <c r="C1" i="77"/>
  <c r="D1" i="77"/>
  <c r="E1" i="77"/>
  <c r="F1" i="77"/>
  <c r="G1" i="77"/>
  <c r="H1" i="77"/>
  <c r="I1" i="77"/>
  <c r="J1" i="77"/>
  <c r="K1" i="77"/>
  <c r="A1" i="77"/>
  <c r="B1" i="76"/>
  <c r="C1" i="76"/>
  <c r="D1" i="76"/>
  <c r="E1" i="76"/>
  <c r="F1" i="76"/>
  <c r="G1" i="76"/>
  <c r="H1" i="76"/>
  <c r="I1" i="76"/>
  <c r="J1" i="76"/>
  <c r="K1" i="76"/>
  <c r="A1" i="76"/>
  <c r="B1" i="75"/>
  <c r="C1" i="75"/>
  <c r="D1" i="75"/>
  <c r="E1" i="75"/>
  <c r="F1" i="75"/>
  <c r="G1" i="75"/>
  <c r="H1" i="75"/>
  <c r="I1" i="75"/>
  <c r="J1" i="75"/>
  <c r="K1" i="75"/>
  <c r="A1" i="75"/>
  <c r="B1" i="74"/>
  <c r="C1" i="74"/>
  <c r="D1" i="74"/>
  <c r="E1" i="74"/>
  <c r="F1" i="74"/>
  <c r="G1" i="74"/>
  <c r="H1" i="74"/>
  <c r="I1" i="74"/>
  <c r="J1" i="74"/>
  <c r="K1" i="74"/>
  <c r="A1" i="74"/>
  <c r="J1" i="73"/>
  <c r="K1" i="73"/>
  <c r="D1" i="73"/>
  <c r="E1" i="73"/>
  <c r="F1" i="73"/>
  <c r="G1" i="73"/>
  <c r="I1" i="73"/>
  <c r="C1" i="73"/>
  <c r="B1" i="73"/>
  <c r="A1" i="73"/>
  <c r="Q2" i="56"/>
  <c r="A24" i="82"/>
  <c r="A25" i="82"/>
  <c r="A26" i="82"/>
  <c r="A27" i="82"/>
  <c r="A28" i="82"/>
  <c r="A29" i="82"/>
  <c r="A23" i="82"/>
  <c r="A22" i="82"/>
  <c r="A8" i="82"/>
  <c r="A9" i="82"/>
  <c r="A10" i="82"/>
  <c r="A11" i="82"/>
  <c r="A12" i="82"/>
  <c r="A13" i="82"/>
  <c r="A7" i="82"/>
  <c r="N11" i="56"/>
  <c r="N32" i="56"/>
  <c r="H34" i="56"/>
  <c r="H35" i="56"/>
  <c r="H36" i="56"/>
  <c r="H37" i="56"/>
  <c r="H38" i="56"/>
  <c r="H39" i="56"/>
  <c r="H40" i="56"/>
  <c r="H33" i="56"/>
  <c r="H26" i="56"/>
  <c r="H27" i="56"/>
  <c r="H28" i="56"/>
  <c r="H13" i="56"/>
  <c r="H24" i="56" s="1"/>
  <c r="H14" i="56"/>
  <c r="H25" i="56" s="1"/>
  <c r="H15" i="56"/>
  <c r="H16" i="56"/>
  <c r="H17" i="56"/>
  <c r="H18" i="56"/>
  <c r="H29" i="56" s="1"/>
  <c r="H19" i="56"/>
  <c r="H30" i="56" s="1"/>
  <c r="H12" i="56"/>
  <c r="H23" i="56" s="1"/>
  <c r="A35" i="82" l="1"/>
  <c r="A36" i="82"/>
  <c r="A37" i="82"/>
  <c r="A38" i="82"/>
  <c r="A34" i="82"/>
  <c r="N29" i="56"/>
  <c r="M29" i="56"/>
  <c r="L29" i="56"/>
  <c r="K29" i="56"/>
  <c r="J29" i="56"/>
  <c r="M28" i="56"/>
  <c r="L28" i="56"/>
  <c r="K28" i="56"/>
  <c r="J28" i="56"/>
  <c r="I28" i="56"/>
  <c r="N27" i="56"/>
  <c r="M27" i="56"/>
  <c r="L27" i="56"/>
  <c r="K27" i="56"/>
  <c r="J27" i="56"/>
  <c r="I27" i="56"/>
  <c r="I26" i="56"/>
  <c r="L26" i="56"/>
  <c r="K26" i="56"/>
  <c r="J26" i="56"/>
  <c r="M26" i="56"/>
  <c r="M25" i="56"/>
  <c r="L25" i="56"/>
  <c r="K25" i="56"/>
  <c r="J25" i="56"/>
  <c r="I24" i="56"/>
  <c r="I25" i="56"/>
  <c r="R2" i="56"/>
  <c r="N28" i="56"/>
  <c r="N26" i="56"/>
  <c r="N25" i="56"/>
  <c r="N24" i="56"/>
  <c r="M24" i="56"/>
  <c r="L24" i="56"/>
  <c r="K24" i="56"/>
  <c r="J24" i="56"/>
  <c r="M32" i="56"/>
  <c r="F22" i="82" s="1"/>
  <c r="I29" i="56"/>
  <c r="I23" i="56"/>
  <c r="N23" i="56"/>
  <c r="M23" i="56"/>
  <c r="L23" i="56"/>
  <c r="K23" i="56"/>
  <c r="J23" i="56"/>
  <c r="I22" i="56"/>
  <c r="I32" i="56" s="1"/>
  <c r="B22" i="82" s="1"/>
  <c r="G22" i="82"/>
  <c r="L22" i="56"/>
  <c r="L32" i="56" s="1"/>
  <c r="E22" i="82" s="1"/>
  <c r="K22" i="56"/>
  <c r="K32" i="56" s="1"/>
  <c r="D22" i="82" s="1"/>
  <c r="J22" i="56"/>
  <c r="J32" i="56" s="1"/>
  <c r="C22" i="82" s="1"/>
  <c r="R4" i="56"/>
  <c r="R3" i="56"/>
  <c r="I8" i="56"/>
  <c r="R5" i="56"/>
  <c r="Q3" i="56"/>
  <c r="I7" i="56"/>
  <c r="I6" i="56"/>
  <c r="I5" i="56"/>
  <c r="I4" i="56"/>
  <c r="I3" i="56"/>
  <c r="M11" i="56"/>
  <c r="L1" i="56"/>
  <c r="L11" i="56" s="1"/>
  <c r="K1" i="56"/>
  <c r="K11" i="56" s="1"/>
  <c r="J1" i="56"/>
  <c r="J11" i="56" s="1"/>
  <c r="I1" i="56"/>
  <c r="I11" i="56" s="1"/>
  <c r="I2" i="56"/>
  <c r="B6" i="82"/>
  <c r="F6" i="82"/>
  <c r="E6" i="82"/>
  <c r="D6" i="82"/>
  <c r="C6" i="82"/>
  <c r="O23" i="56" l="1"/>
  <c r="N30" i="56"/>
  <c r="O26" i="56"/>
  <c r="O24" i="56"/>
  <c r="O29" i="56"/>
  <c r="O28" i="56"/>
  <c r="O27" i="56"/>
  <c r="O25" i="56"/>
  <c r="K30" i="56"/>
  <c r="L30" i="56"/>
  <c r="I30" i="56"/>
  <c r="M30" i="56"/>
  <c r="J30" i="56"/>
  <c r="I9" i="56"/>
  <c r="M8" i="56"/>
  <c r="L8" i="56"/>
  <c r="K8" i="56"/>
  <c r="J8" i="56"/>
  <c r="M7" i="56"/>
  <c r="L7" i="56"/>
  <c r="K7" i="56"/>
  <c r="J7" i="56"/>
  <c r="M6" i="56"/>
  <c r="L6" i="56"/>
  <c r="K6" i="56"/>
  <c r="J6" i="56"/>
  <c r="M5" i="56"/>
  <c r="L5" i="56"/>
  <c r="K5" i="56"/>
  <c r="J5" i="56"/>
  <c r="M4" i="56"/>
  <c r="L4" i="56"/>
  <c r="K4" i="56"/>
  <c r="J4" i="56"/>
  <c r="M3" i="56"/>
  <c r="L3" i="56"/>
  <c r="K3" i="56"/>
  <c r="J3" i="56"/>
  <c r="M2" i="56"/>
  <c r="L2" i="56"/>
  <c r="K2" i="56"/>
  <c r="J2" i="56"/>
  <c r="G8" i="56"/>
  <c r="I18" i="56" s="1"/>
  <c r="G7" i="56"/>
  <c r="I17" i="56" s="1"/>
  <c r="G6" i="56"/>
  <c r="I16" i="56" s="1"/>
  <c r="G5" i="56"/>
  <c r="I15" i="56" s="1"/>
  <c r="G4" i="56"/>
  <c r="I14" i="56" s="1"/>
  <c r="G3" i="56"/>
  <c r="N34" i="56" s="1"/>
  <c r="G24" i="82" s="1"/>
  <c r="G2" i="56"/>
  <c r="N33" i="56" s="1"/>
  <c r="G23" i="82" s="1"/>
  <c r="C19" i="82"/>
  <c r="S2" i="56"/>
  <c r="J15" i="56" l="1"/>
  <c r="K39" i="56"/>
  <c r="D29" i="82" s="1"/>
  <c r="K37" i="56"/>
  <c r="D27" i="82" s="1"/>
  <c r="I13" i="56"/>
  <c r="N39" i="56"/>
  <c r="G29" i="82" s="1"/>
  <c r="J38" i="56"/>
  <c r="C28" i="82" s="1"/>
  <c r="L39" i="56"/>
  <c r="E29" i="82" s="1"/>
  <c r="N37" i="56"/>
  <c r="G27" i="82" s="1"/>
  <c r="J39" i="56"/>
  <c r="C29" i="82" s="1"/>
  <c r="K13" i="56"/>
  <c r="D8" i="82" s="1"/>
  <c r="K15" i="56"/>
  <c r="D10" i="82" s="1"/>
  <c r="K17" i="56"/>
  <c r="D12" i="82" s="1"/>
  <c r="I37" i="56"/>
  <c r="I39" i="56"/>
  <c r="M34" i="56"/>
  <c r="F24" i="82" s="1"/>
  <c r="I35" i="56"/>
  <c r="L37" i="56"/>
  <c r="E27" i="82" s="1"/>
  <c r="L15" i="56"/>
  <c r="E10" i="82" s="1"/>
  <c r="J37" i="56"/>
  <c r="C27" i="82" s="1"/>
  <c r="M39" i="56"/>
  <c r="F29" i="82" s="1"/>
  <c r="K34" i="56"/>
  <c r="D24" i="82" s="1"/>
  <c r="M36" i="56"/>
  <c r="F26" i="82" s="1"/>
  <c r="M13" i="56"/>
  <c r="F8" i="82" s="1"/>
  <c r="M15" i="56"/>
  <c r="F10" i="82" s="1"/>
  <c r="L36" i="56"/>
  <c r="E26" i="82" s="1"/>
  <c r="M37" i="56"/>
  <c r="F27" i="82" s="1"/>
  <c r="N38" i="56"/>
  <c r="G28" i="82" s="1"/>
  <c r="N35" i="56"/>
  <c r="G25" i="82" s="1"/>
  <c r="K35" i="56"/>
  <c r="D25" i="82" s="1"/>
  <c r="I34" i="56"/>
  <c r="J34" i="56"/>
  <c r="C24" i="82" s="1"/>
  <c r="M38" i="56"/>
  <c r="F28" i="82" s="1"/>
  <c r="K16" i="56"/>
  <c r="D11" i="82" s="1"/>
  <c r="I36" i="56"/>
  <c r="B26" i="82" s="1"/>
  <c r="I38" i="56"/>
  <c r="J35" i="56"/>
  <c r="C25" i="82" s="1"/>
  <c r="L34" i="56"/>
  <c r="E24" i="82" s="1"/>
  <c r="L38" i="56"/>
  <c r="E28" i="82" s="1"/>
  <c r="M35" i="56"/>
  <c r="F25" i="82" s="1"/>
  <c r="J36" i="56"/>
  <c r="K36" i="56"/>
  <c r="D26" i="82" s="1"/>
  <c r="K38" i="56"/>
  <c r="D28" i="82" s="1"/>
  <c r="L35" i="56"/>
  <c r="E25" i="82" s="1"/>
  <c r="N36" i="56"/>
  <c r="G26" i="82" s="1"/>
  <c r="I33" i="56"/>
  <c r="B23" i="82" s="1"/>
  <c r="M12" i="56"/>
  <c r="F7" i="82" s="1"/>
  <c r="L33" i="56"/>
  <c r="E23" i="82" s="1"/>
  <c r="I12" i="56"/>
  <c r="M33" i="56"/>
  <c r="F23" i="82" s="1"/>
  <c r="L12" i="56"/>
  <c r="E7" i="82" s="1"/>
  <c r="K33" i="56"/>
  <c r="D23" i="82" s="1"/>
  <c r="J33" i="56"/>
  <c r="C23" i="82" s="1"/>
  <c r="O30" i="56"/>
  <c r="V3" i="56"/>
  <c r="W3" i="56" s="1"/>
  <c r="B35" i="82" s="1"/>
  <c r="L17" i="56"/>
  <c r="E12" i="82" s="1"/>
  <c r="J12" i="56"/>
  <c r="C7" i="82" s="1"/>
  <c r="J14" i="56"/>
  <c r="C9" i="82" s="1"/>
  <c r="J16" i="56"/>
  <c r="C11" i="82" s="1"/>
  <c r="J18" i="56"/>
  <c r="K12" i="56"/>
  <c r="D7" i="82" s="1"/>
  <c r="K14" i="56"/>
  <c r="D9" i="82" s="1"/>
  <c r="K18" i="56"/>
  <c r="L14" i="56"/>
  <c r="E9" i="82" s="1"/>
  <c r="L16" i="56"/>
  <c r="E11" i="82" s="1"/>
  <c r="L18" i="56"/>
  <c r="M17" i="56"/>
  <c r="F12" i="82" s="1"/>
  <c r="M14" i="56"/>
  <c r="F9" i="82" s="1"/>
  <c r="M16" i="56"/>
  <c r="F11" i="82" s="1"/>
  <c r="M18" i="56"/>
  <c r="F13" i="82" s="1"/>
  <c r="J13" i="56"/>
  <c r="C8" i="82" s="1"/>
  <c r="J17" i="56"/>
  <c r="C12" i="82" s="1"/>
  <c r="V2" i="56"/>
  <c r="W2" i="56" s="1"/>
  <c r="B34" i="82" s="1"/>
  <c r="O2" i="56"/>
  <c r="V4" i="56"/>
  <c r="W4" i="56" s="1"/>
  <c r="B36" i="82" s="1"/>
  <c r="V5" i="56"/>
  <c r="W5" i="56" s="1"/>
  <c r="B37" i="82" s="1"/>
  <c r="V6" i="56"/>
  <c r="W6" i="56" s="1"/>
  <c r="B38" i="82" s="1"/>
  <c r="N2" i="56"/>
  <c r="N12" i="56" s="1"/>
  <c r="B11" i="82"/>
  <c r="B13" i="82"/>
  <c r="G9" i="56"/>
  <c r="I19" i="56" s="1"/>
  <c r="C10" i="82"/>
  <c r="B12" i="82"/>
  <c r="B10" i="82"/>
  <c r="N4" i="56"/>
  <c r="N14" i="56" s="1"/>
  <c r="B9" i="82"/>
  <c r="C18" i="82"/>
  <c r="S4" i="56"/>
  <c r="C20" i="82"/>
  <c r="N6" i="56"/>
  <c r="N16" i="56" s="1"/>
  <c r="N5" i="56"/>
  <c r="N15" i="56" s="1"/>
  <c r="N3" i="56"/>
  <c r="N13" i="56" s="1"/>
  <c r="L13" i="56"/>
  <c r="E8" i="82" s="1"/>
  <c r="O3" i="56"/>
  <c r="N7" i="56"/>
  <c r="N17" i="56" s="1"/>
  <c r="M9" i="56"/>
  <c r="S3" i="56"/>
  <c r="B24" i="82" l="1"/>
  <c r="O34" i="56"/>
  <c r="B29" i="82"/>
  <c r="O39" i="56"/>
  <c r="O33" i="56"/>
  <c r="O37" i="56"/>
  <c r="B27" i="82"/>
  <c r="O36" i="56"/>
  <c r="C26" i="82"/>
  <c r="B25" i="82"/>
  <c r="O35" i="56"/>
  <c r="B28" i="82"/>
  <c r="O38" i="56"/>
  <c r="N40" i="56"/>
  <c r="G30" i="82" s="1"/>
  <c r="J40" i="56"/>
  <c r="C30" i="82" s="1"/>
  <c r="L40" i="56"/>
  <c r="E30" i="82" s="1"/>
  <c r="M40" i="56"/>
  <c r="F30" i="82" s="1"/>
  <c r="I40" i="56"/>
  <c r="B30" i="82" s="1"/>
  <c r="K40" i="56"/>
  <c r="D30" i="82" s="1"/>
  <c r="B14" i="82"/>
  <c r="O17" i="56"/>
  <c r="O13" i="56"/>
  <c r="V7" i="56"/>
  <c r="W7" i="56" s="1"/>
  <c r="O14" i="56"/>
  <c r="M19" i="56"/>
  <c r="F14" i="82" s="1"/>
  <c r="O15" i="56"/>
  <c r="O16" i="56"/>
  <c r="B8" i="82"/>
  <c r="O12" i="56"/>
  <c r="O40" i="56" l="1"/>
  <c r="J9" i="56"/>
  <c r="O8" i="56"/>
  <c r="K9" i="56"/>
  <c r="D13" i="82"/>
  <c r="E13" i="82"/>
  <c r="N8" i="56"/>
  <c r="N18" i="56" s="1"/>
  <c r="L9" i="56"/>
  <c r="O7" i="56"/>
  <c r="O6" i="56"/>
  <c r="O5" i="56"/>
  <c r="O4" i="56"/>
  <c r="K19" i="56" l="1"/>
  <c r="D14" i="82" s="1"/>
  <c r="C13" i="82"/>
  <c r="O18" i="56"/>
  <c r="O9" i="56"/>
  <c r="C2" i="56" s="1"/>
  <c r="B42" i="79" s="1"/>
  <c r="L19" i="56"/>
  <c r="E14" i="82" s="1"/>
  <c r="N9" i="56"/>
  <c r="N19" i="56" s="1"/>
  <c r="J19" i="56"/>
  <c r="O19" i="56" l="1"/>
  <c r="C14" i="82"/>
  <c r="B7" i="82"/>
</calcChain>
</file>

<file path=xl/sharedStrings.xml><?xml version="1.0" encoding="utf-8"?>
<sst xmlns="http://schemas.openxmlformats.org/spreadsheetml/2006/main" count="665" uniqueCount="645">
  <si>
    <t xml:space="preserve">Region </t>
  </si>
  <si>
    <t>SOA</t>
  </si>
  <si>
    <t xml:space="preserve">SOAP </t>
  </si>
  <si>
    <t xml:space="preserve">SOEA </t>
  </si>
  <si>
    <t xml:space="preserve">SOEE </t>
  </si>
  <si>
    <t xml:space="preserve">SOLA </t>
  </si>
  <si>
    <t>SOMENA</t>
  </si>
  <si>
    <t xml:space="preserve">SONA </t>
  </si>
  <si>
    <t>Benin</t>
  </si>
  <si>
    <t>Botswana</t>
  </si>
  <si>
    <t>Burkina Faso</t>
  </si>
  <si>
    <t>Burundi</t>
  </si>
  <si>
    <t>Cape Verde</t>
  </si>
  <si>
    <t>Chad</t>
  </si>
  <si>
    <t>Congo Brazzaville</t>
  </si>
  <si>
    <t>Cote D'Ivoire</t>
  </si>
  <si>
    <t>Democratic Republic of the Congo</t>
  </si>
  <si>
    <t>Equatorial Guinea</t>
  </si>
  <si>
    <t>Eswatini</t>
  </si>
  <si>
    <t>Ethiopia</t>
  </si>
  <si>
    <t>Ghana</t>
  </si>
  <si>
    <t>Guinea</t>
  </si>
  <si>
    <t>Guinea Bissau</t>
  </si>
  <si>
    <t>Kenya</t>
  </si>
  <si>
    <t>Lesotho</t>
  </si>
  <si>
    <t>Liberia</t>
  </si>
  <si>
    <t>Madagascar</t>
  </si>
  <si>
    <t>Malawi</t>
  </si>
  <si>
    <t>Mali</t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</si>
  <si>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</si>
  <si>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</si>
  <si>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</si>
  <si>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</si>
  <si>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</si>
  <si>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</si>
  <si>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</si>
  <si>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</si>
  <si>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Somalia</t>
  </si>
  <si>
    <t>South Africa</t>
  </si>
  <si>
    <t>South Sudan</t>
  </si>
  <si>
    <t>Tanzania</t>
  </si>
  <si>
    <t>The Gambia</t>
  </si>
  <si>
    <t>Togo</t>
  </si>
  <si>
    <t>Uganda</t>
  </si>
  <si>
    <t>Zambia</t>
  </si>
  <si>
    <t>Zimbabwe</t>
  </si>
  <si>
    <t>Afghanistan</t>
  </si>
  <si>
    <t>American Samoa</t>
  </si>
  <si>
    <t>Australia</t>
  </si>
  <si>
    <t>Bangladesh</t>
  </si>
  <si>
    <t>Bharat</t>
  </si>
  <si>
    <t>Bhutan</t>
  </si>
  <si>
    <t>Brunei Darussalam</t>
  </si>
  <si>
    <t>Cambodia</t>
  </si>
  <si>
    <t>Fiji</t>
  </si>
  <si>
    <t>Guam</t>
  </si>
  <si>
    <t>Indonesia</t>
  </si>
  <si>
    <t>Kiribati</t>
  </si>
  <si>
    <t>Laos</t>
  </si>
  <si>
    <t>Malaysia</t>
  </si>
  <si>
    <t>Maldives</t>
  </si>
  <si>
    <t>Marshall Islands</t>
  </si>
  <si>
    <t>Micronesia</t>
  </si>
  <si>
    <t>Myanmar</t>
  </si>
  <si>
    <t>Nauru</t>
  </si>
  <si>
    <t>Nepa</t>
  </si>
  <si>
    <t>Nepal</t>
  </si>
  <si>
    <t>New Zealand</t>
  </si>
  <si>
    <t>Nippon (Japan)</t>
  </si>
  <si>
    <t>Pakistan</t>
  </si>
  <si>
    <t>Palau</t>
  </si>
  <si>
    <t>Papua New Guinea</t>
  </si>
  <si>
    <t>Philippines</t>
  </si>
  <si>
    <t>Samoa</t>
  </si>
  <si>
    <t>Serendib (Sri Lanka)</t>
  </si>
  <si>
    <t>Singapore</t>
  </si>
  <si>
    <t>Solomon Islands</t>
  </si>
  <si>
    <t>Thailand</t>
  </si>
  <si>
    <t>Timor-Leste</t>
  </si>
  <si>
    <t>Tonga</t>
  </si>
  <si>
    <t>Vanuatu</t>
  </si>
  <si>
    <t>Vietnam</t>
  </si>
  <si>
    <t>China</t>
  </si>
  <si>
    <t>Chinese Taipei</t>
  </si>
  <si>
    <t>Hong Kong</t>
  </si>
  <si>
    <t>Korea</t>
  </si>
  <si>
    <t>Macau</t>
  </si>
  <si>
    <t>Mongolia</t>
  </si>
  <si>
    <t>Albania</t>
  </si>
  <si>
    <t>Andorra</t>
  </si>
  <si>
    <t>Armenia</t>
  </si>
  <si>
    <t>Austria</t>
  </si>
  <si>
    <t>Azerbaijan</t>
  </si>
  <si>
    <t>Belarus</t>
  </si>
  <si>
    <t>Belgium</t>
  </si>
  <si>
    <t>Bosnia &amp; Herzegovina</t>
  </si>
  <si>
    <t>Bulgaria</t>
  </si>
  <si>
    <t>Croatia</t>
  </si>
  <si>
    <t>Cyprus</t>
  </si>
  <si>
    <t>Czech Republic</t>
  </si>
  <si>
    <t>Denmark</t>
  </si>
  <si>
    <t>Estonia</t>
  </si>
  <si>
    <t>Faroe Islands</t>
  </si>
  <si>
    <t>Finland</t>
  </si>
  <si>
    <t>France</t>
  </si>
  <si>
    <t>Georgia Republic</t>
  </si>
  <si>
    <t>Germany</t>
  </si>
  <si>
    <t>Gibraltar</t>
  </si>
  <si>
    <t>Great Britain</t>
  </si>
  <si>
    <t>Hellas (Greece)</t>
  </si>
  <si>
    <t>Hungary</t>
  </si>
  <si>
    <t>Iceland</t>
  </si>
  <si>
    <t>Ireland</t>
  </si>
  <si>
    <t>Isle of Man</t>
  </si>
  <si>
    <t>Israel</t>
  </si>
  <si>
    <t>Italy</t>
  </si>
  <si>
    <t>Kazakhstan</t>
  </si>
  <si>
    <t>Kosovo</t>
  </si>
  <si>
    <t>Kyrgyz Republic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</si>
  <si>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</si>
  <si>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</si>
  <si>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</si>
  <si>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</si>
  <si>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</si>
  <si>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</si>
  <si>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</si>
  <si>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</si>
  <si>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</si>
  <si>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</si>
  <si>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</si>
  <si>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</si>
  <si>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</si>
  <si>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</si>
  <si>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</si>
  <si>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</si>
  <si>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</si>
  <si>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</si>
  <si>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</si>
  <si>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</si>
  <si>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</si>
  <si>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</si>
  <si>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</si>
  <si>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</si>
  <si>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</si>
  <si>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</si>
  <si>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</si>
  <si>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Argentina</t>
  </si>
  <si>
    <t>Bolivia</t>
  </si>
  <si>
    <t>Brazil</t>
  </si>
  <si>
    <t>Chile</t>
  </si>
  <si>
    <t>Colombia</t>
  </si>
  <si>
    <t>Costa Rica</t>
  </si>
  <si>
    <t>Cuba</t>
  </si>
  <si>
    <t>Dominican Republic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</si>
  <si>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</si>
  <si>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</si>
  <si>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</si>
  <si>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</si>
  <si>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</si>
  <si>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</si>
  <si>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</si>
  <si>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</si>
  <si>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Peru</t>
  </si>
  <si>
    <t>Puerto Rico</t>
  </si>
  <si>
    <t>Uruguay</t>
  </si>
  <si>
    <t>Venezuela</t>
  </si>
  <si>
    <t>Algeria</t>
  </si>
  <si>
    <t>Bahrain</t>
  </si>
  <si>
    <t>Comoros</t>
  </si>
  <si>
    <t>Djibouti</t>
  </si>
  <si>
    <t>Egypt</t>
  </si>
  <si>
    <t>Iran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</si>
  <si>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</si>
  <si>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</si>
  <si>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</si>
  <si>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</si>
  <si>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</si>
  <si>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</si>
  <si>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</si>
  <si>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</si>
  <si>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Palestine</t>
  </si>
  <si>
    <t>Qatar</t>
  </si>
  <si>
    <t>Saudi Arabia</t>
  </si>
  <si>
    <t>Sudan</t>
  </si>
  <si>
    <t>Syria</t>
  </si>
  <si>
    <t>Tunisia</t>
  </si>
  <si>
    <t>United Arab Emirates</t>
  </si>
  <si>
    <t>Yemen</t>
  </si>
  <si>
    <t>Antigua and Barbuda</t>
  </si>
  <si>
    <t>Aruba</t>
  </si>
  <si>
    <t>Bahamas</t>
  </si>
  <si>
    <t>Barbados</t>
  </si>
  <si>
    <t>Belize</t>
  </si>
  <si>
    <t>Bermuda</t>
  </si>
  <si>
    <t>Bonaire</t>
  </si>
  <si>
    <t>Canada</t>
  </si>
  <si>
    <t>Cayman Island</t>
  </si>
  <si>
    <t>Curacao</t>
  </si>
  <si>
    <t>Dominica</t>
  </si>
  <si>
    <t>Guadeloupe</t>
  </si>
  <si>
    <t>Guyana</t>
  </si>
  <si>
    <t>Haiti</t>
  </si>
  <si>
    <t>Jamaica</t>
  </si>
  <si>
    <t>St. Kitts &amp; Nevis</t>
  </si>
  <si>
    <t>St. Lucia</t>
  </si>
  <si>
    <t>St. Maarten</t>
  </si>
  <si>
    <t>St. Vincent and The Grenadines</t>
  </si>
  <si>
    <t>Suriname</t>
  </si>
  <si>
    <t>Trinidad and Tobago</t>
  </si>
  <si>
    <t>US Virgin Islands</t>
  </si>
  <si>
    <t>Alabama</t>
  </si>
  <si>
    <t>Alaska</t>
  </si>
  <si>
    <t>Arizona</t>
  </si>
  <si>
    <t>Arkansas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</si>
  <si>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</si>
  <si>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</si>
  <si>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</si>
  <si>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</si>
  <si>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</si>
  <si>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</si>
  <si>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</si>
  <si>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</si>
  <si>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</si>
  <si>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</si>
  <si>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</si>
  <si>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</si>
  <si>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</si>
  <si>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</si>
  <si>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</si>
  <si>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</si>
  <si>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</si>
  <si>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</si>
  <si>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</si>
  <si>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</si>
  <si>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</si>
  <si>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</si>
  <si>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</si>
  <si>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</si>
  <si>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</si>
  <si>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</si>
  <si>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</si>
  <si>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</si>
  <si>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</si>
  <si>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</si>
  <si>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</si>
  <si>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</si>
  <si>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</si>
  <si>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</si>
  <si>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</si>
  <si>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</si>
  <si>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Southern California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</si>
  <si>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</si>
  <si>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</si>
  <si>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</si>
  <si>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</si>
  <si>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</si>
  <si>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</si>
  <si>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</si>
  <si>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</si>
  <si>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</si>
  <si>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Northern California</t>
  </si>
  <si>
    <t xml:space="preserve">Nevada </t>
  </si>
  <si>
    <t>Total</t>
  </si>
  <si>
    <t>↑</t>
  </si>
  <si>
    <t xml:space="preserve">Total </t>
  </si>
  <si>
    <t xml:space="preserve">Total standards </t>
  </si>
  <si>
    <t xml:space="preserve">Count of current stages by PQS area </t>
  </si>
  <si>
    <t xml:space="preserve">% of current stages by PQS area </t>
  </si>
  <si>
    <t>N/A</t>
  </si>
  <si>
    <t xml:space="preserve">Number of standards </t>
  </si>
  <si>
    <t>%</t>
  </si>
  <si>
    <t xml:space="preserve">Count of target stages by PQS area </t>
  </si>
  <si>
    <t xml:space="preserve">% of target stages by PQS area </t>
  </si>
  <si>
    <t>Programa</t>
  </si>
  <si>
    <t>Completado por</t>
  </si>
  <si>
    <t>Etapa 1</t>
  </si>
  <si>
    <t>Programas</t>
  </si>
  <si>
    <t>Etapa 2</t>
  </si>
  <si>
    <t>Etapa 3</t>
  </si>
  <si>
    <t>Etapa 3+</t>
  </si>
  <si>
    <t>Etapa 3 or 3+</t>
  </si>
  <si>
    <t>Marca</t>
  </si>
  <si>
    <t xml:space="preserve">Software tecnológico </t>
  </si>
  <si>
    <t>Recursos PQS</t>
  </si>
  <si>
    <t>Link para a página Resources.org</t>
  </si>
  <si>
    <t>Perguntas frequentes 
sobre PQS</t>
  </si>
  <si>
    <t>Link para as Perguntas Frequentes do PQS</t>
  </si>
  <si>
    <t>Instruções:</t>
  </si>
  <si>
    <t>Assista ao vídeo instrucional passo a passo</t>
  </si>
  <si>
    <t>Região</t>
  </si>
  <si>
    <t>Escolha na lista suspensa</t>
  </si>
  <si>
    <t>Liste os nomes e funções dos representantes do Programa ALL que participaram da autoavaliação</t>
  </si>
  <si>
    <t>Encontro</t>
  </si>
  <si>
    <t>Preencha a data em que a autoavaliação foi concluída ou atualizada pela última vez</t>
  </si>
  <si>
    <t>Índice</t>
  </si>
  <si>
    <t>S1 - PROGRAMAÇÃO LOCAL</t>
  </si>
  <si>
    <t>Clique para acessar cada guia</t>
  </si>
  <si>
    <t>S2 - EMPODERAR ATLETAS E JOVENS</t>
  </si>
  <si>
    <t>S3 - CRESCER PRÁTICAS INCLUSIVAS</t>
  </si>
  <si>
    <t>E1 - DIGITALIZAR O MOVIMENTO</t>
  </si>
  <si>
    <t>E2 - DIVERSIFICAR RECEITAS</t>
  </si>
  <si>
    <t>E3 - CONSTRUIR A MARCA</t>
  </si>
  <si>
    <t>E4 - IMPULSIONAR EXCELËNCIA</t>
  </si>
  <si>
    <t>PAINEL DE CONTROLE</t>
  </si>
  <si>
    <t>Relatório resumido</t>
  </si>
  <si>
    <t>Assista ao vídeo instrutivo</t>
  </si>
  <si>
    <r>
      <t xml:space="preserve">Depois de concluir a autoavaliação, para gerar o PDF de resumo, vá para </t>
    </r>
    <r>
      <rPr>
        <b/>
        <sz val="12"/>
        <rFont val="Ubuntu Light"/>
        <family val="2"/>
      </rPr>
      <t>Arquivo</t>
    </r>
    <r>
      <rPr>
        <sz val="12"/>
        <rFont val="Ubuntu Light"/>
        <family val="2"/>
      </rPr>
      <t xml:space="preserve"> =&gt; </t>
    </r>
    <r>
      <rPr>
        <b/>
        <sz val="12"/>
        <rFont val="Ubuntu Light"/>
        <family val="2"/>
      </rPr>
      <t>Imprimir</t>
    </r>
    <r>
      <rPr>
        <sz val="12"/>
        <rFont val="Ubuntu Light"/>
        <family val="2"/>
      </rPr>
      <t xml:space="preserve"> =&gt; Selecione "</t>
    </r>
    <r>
      <rPr>
        <b/>
        <sz val="12"/>
        <rFont val="Ubuntu Light"/>
        <family val="2"/>
      </rPr>
      <t>Adobe PDF</t>
    </r>
    <r>
      <rPr>
        <sz val="12"/>
        <rFont val="Ubuntu Light"/>
        <family val="2"/>
      </rPr>
      <t>" na lista de impressoras =&gt; selecione "</t>
    </r>
    <r>
      <rPr>
        <b/>
        <sz val="12"/>
        <rFont val="Ubuntu Light"/>
        <family val="2"/>
      </rPr>
      <t>Imprimir pasta de trabalho inteira</t>
    </r>
    <r>
      <rPr>
        <sz val="12"/>
        <rFont val="Ubuntu Light"/>
        <family val="2"/>
      </rPr>
      <t>" nas Configurações =&gt; clique em "</t>
    </r>
    <r>
      <rPr>
        <b/>
        <sz val="12"/>
        <rFont val="Ubuntu Light"/>
        <family val="2"/>
      </rPr>
      <t>Imprimir</t>
    </r>
    <r>
      <rPr>
        <sz val="12"/>
        <rFont val="Ubuntu Light"/>
        <family val="2"/>
      </rPr>
      <t>"</t>
    </r>
  </si>
  <si>
    <t>Auto-avaliação</t>
  </si>
  <si>
    <t>Progresso de conclusão</t>
  </si>
  <si>
    <t>Escolha no menu suspenso.</t>
  </si>
  <si>
    <t>Referência do Plano Estratégico</t>
  </si>
  <si>
    <t>Área de PQS</t>
  </si>
  <si>
    <t>Etapa Atual</t>
  </si>
  <si>
    <t>Etapa de Destino</t>
  </si>
  <si>
    <t>Prioridade Máxima</t>
  </si>
  <si>
    <r>
      <t>Comentários</t>
    </r>
    <r>
      <rPr>
        <i/>
        <sz val="11"/>
        <rFont val="Ubuntu Light"/>
        <family val="2"/>
      </rPr>
      <t xml:space="preserve">
Compartilhe comentários sobre seu etapa atual, etapa de destino e ETAPAS de ação para PASSAR para o etapa de destino</t>
    </r>
  </si>
  <si>
    <r>
      <t xml:space="preserve">Relatório de Progresso
</t>
    </r>
    <r>
      <rPr>
        <i/>
        <sz val="11"/>
        <rFont val="Ubuntu Light"/>
        <family val="2"/>
      </rPr>
      <t>Selecione o status do progresso no menu suspenso</t>
    </r>
  </si>
  <si>
    <t>Comentários do Relatório de Progresso</t>
  </si>
  <si>
    <t>S1.1 Operações, estruturas e escopo locais</t>
  </si>
  <si>
    <t xml:space="preserve">Infraestrutura local  </t>
  </si>
  <si>
    <t>As Olimpíadas Especiais a nível local (por exemplo, cidade, distrito administrativo, capítulo) são organizadas por uma equipe de voluntários (3+) com papéis definidos (por exemplo, comunicações, logística, extensão).</t>
  </si>
  <si>
    <t>O brunch a nível das Olimpíadas Especiais locais é estabelecido como um "Clube" (por vezes referido como um Sub-Programa ou Capítulo) dirigido por um comitê com funções definidas.</t>
  </si>
  <si>
    <t>Os “clubes” locais oferecem esportes, saúde, atletas jovens, participação de liderança de atletas e atividades de participação escolar. Os "clubes" arrecadam fundos localmente e garantem assim a cobertura na mídia local.</t>
  </si>
  <si>
    <t>Recrutamento e retenção de atletas e parceiros</t>
  </si>
  <si>
    <t>O programa recruta novos atletas e parceiros unificados de diversas origens e localidades e mede sua retenção, de forma anual.</t>
  </si>
  <si>
    <t>O programa recruta ativamente atletas e parceiros unificados em áreas de baixa presença (por exemplo, áreas remotas). Está em vigor um plano básico de retenção de atletas e 75% dos atletas são retidos anualmente.</t>
  </si>
  <si>
    <t>O programa retém com êxito a 90% dos atletas e parceiros unificados.</t>
  </si>
  <si>
    <t>Recrutamento e retenção de técnicos</t>
  </si>
  <si>
    <t>O programa recruta ativamente novos técnicos e rastreia sua retenção, de forma anual.</t>
  </si>
  <si>
    <t>O programa visa os técnicos certificados através de parceiros e da comunidade esportiva (clubes, federações, professores de educação física) e retém 75% dos técnicos anualmente.</t>
  </si>
  <si>
    <t>O programa retém anualmente a 90% dos técnicos certificados.</t>
  </si>
  <si>
    <t xml:space="preserve">Liderança de Atletas e Unificada </t>
  </si>
  <si>
    <t>Os atletas líderes têm papéis significativos a nível local (por exemplo, capitão do time, responsável pela constituição da equipe no treino).</t>
  </si>
  <si>
    <t>O comitê local do "clube" das Olimpíadas Especiais inclui um líder atleta e ajusta as suas práticas para assegurar a igualdade de participação e contribuição para a tomada de decisões e atividades.</t>
  </si>
  <si>
    <t>Os papeis dos comitês e as operações do "Clube" local são lideradas por atletas líderes (por exemplo, programas de treinamento, comunicações, arrecadação de fundos etc.).</t>
  </si>
  <si>
    <t>S1.2 Formação de técnicos</t>
  </si>
  <si>
    <t xml:space="preserve">Sistema de Desenvolvimento do Técnico </t>
  </si>
  <si>
    <t>O programa garante que os técnicos completem o treinamento básico certificado através de SOI ou fornecedores de treinamento de técnicos equivalentes, apoiando todas as etapas do Modelo de Desenvolvimento do Atleta (MDA).</t>
  </si>
  <si>
    <t>O programa assegura que os técnicos completem alguns componentes do Sistema Desenvolvimento de Técnicos Global de Olimpíadas Especiais. O programa proporciona ou facilita a formação de técnico certificado para esportes específicos e oportunidades para obter uma certificação mais alta (incluído o Programa de treinamento de atividades motoras). 70% dos técnicos possuem uma certificação de treinamento aprovada.</t>
  </si>
  <si>
    <t>O programa conta com um sistema de educação de técnicos completamente desenvolvido alinhado com um Marco de Treinamento Nacional ou um Sistema Desenvolvimento de Técnicos Global de Olimpíadas Especiais. 90% dos técnicos possuem uma certificação de treinamento aprovada.</t>
  </si>
  <si>
    <t>S1.3 Frequência e qualidade dos esportes</t>
  </si>
  <si>
    <t>Relação técnico-atleta</t>
  </si>
  <si>
    <t>A proporção média de técnico certificado por atleta é menos de 1:20.</t>
  </si>
  <si>
    <t>Proporção média de técnico certificado por atleta: menos de 1:16.</t>
  </si>
  <si>
    <t>Proporção média de técnico certificado por atleta: menos de 1:12.</t>
  </si>
  <si>
    <t>Esportes Unificados</t>
  </si>
  <si>
    <t>O programa oferece um modelo de Esportes Unificados (recreativo, de desenvolvimento de jogadores ou competitivo) em pelo menos um esporte num ambiente comunitário, escolar ou universitário. 5% de todos os atletas participam em esportes unificados.</t>
  </si>
  <si>
    <t>O programa oferece dois modelos de esportes unificados em pelo menos dois esportes e dois entornos (comunidade, escola, universidade). 10% dos atletas participam em Esportes Unificados.</t>
  </si>
  <si>
    <t>O programa oferece os três modelos de esportes unificados em pelo menos três esportes nos três entornos. 15% dos atletas participam em Esportes Unificados.</t>
  </si>
  <si>
    <t>Modelo de Desenvolvimento do Atleta (MDA)</t>
  </si>
  <si>
    <t>O programa ocupa os atletas em uma das etapas do Modelo de Desenvolvimento do Atleta (MDA) (Fundamental, Aprender a Treinar, Treinamento para Competir, Recreação).</t>
  </si>
  <si>
    <t>O programa envolve atletas e parceiros unificados em min. duas fases de progressão de MDA.</t>
  </si>
  <si>
    <t>O programa implementou 3-4 níveis de progressão de MDA em um modelo integral de desenvolvimento de atletas.</t>
  </si>
  <si>
    <t xml:space="preserve">Frequência de participação </t>
  </si>
  <si>
    <t>Todos os atletas/parceiros unificados têm pelo menos uma sessão semanal de treino esportivo das Olimpíadas Especiais com um técnico durante a temporada esportiva (*sessão = 60 minutos de intensidade moderada a intensa).</t>
  </si>
  <si>
    <t>50% dos atletas/parceiros unificados têm pelo menos uma sessão semanal de treinamento esportivo com um técnico + outra sessão de treino ou de fitness dirigida ou prescrita por um técnico/instrutor de fitness certificado durante a temporada esportiva (120 minutos por semana).</t>
  </si>
  <si>
    <t>75% dos atletas/parceiros unificados têm, pelo menos, uma sessão de treinamento esportivo semanal com um técnico + outro treinamento ou sessão de condicionamento físico dirigido ou prescrito por um técnico/instrutor de condicionamento físico certificado durante a temporada esportiva (120 minutos por semana).</t>
  </si>
  <si>
    <t>Equipe e Instalações</t>
  </si>
  <si>
    <t>O esporte é realizado utilizando as instalações, equipamento e roupa esportiva básica, seguindo as regras de segurança.</t>
  </si>
  <si>
    <t>O esporte é conduzido utilizando instalações, equipamento e vestuário esportivos aprovados, semelhantes aos esportes convencionais.</t>
  </si>
  <si>
    <t>O esporte é conduzido utilizando instalações, equipamentos e vestuário esportivos padrão nacionais/internacionais.</t>
  </si>
  <si>
    <t>Frequência de competições</t>
  </si>
  <si>
    <t>Os atletas/parceiros unificados têm pelo menos uma oportunidade de competição por ano em cada esporte oferecido pelo Programa. Pelo menos, uma competição oferecida é virtual.</t>
  </si>
  <si>
    <t>Os atletas/parceiros unificados têm pelo menos três oportunidades de competição por ano em cada esporte oferecido pelo Programa. Pelo menos dois concursos oferecidos são virtuais.</t>
  </si>
  <si>
    <t>Os atletas/parceiros unificados têm a oportunidade de participarem em competições estilo liga durante todo o ano. O programa realiza, pelo menos, três competições virtuais.</t>
  </si>
  <si>
    <t>Qualidade das competições</t>
  </si>
  <si>
    <t>O gestor da competição garante que cada competição seja conduzida de acordo com as Regras Esportivas das Olimpíadas Especiais. Calendários de competição são fornecidos com antecedência.</t>
  </si>
  <si>
    <t>Todos os responsáveis técnicos principais cumprem os requisitos mínimos de certificação do organismo regulador do esporte para o nível de competição.</t>
  </si>
  <si>
    <t>Há delegados técnicos e árbitros de esportes específicos para todos os eventos, incluído o nível local.</t>
  </si>
  <si>
    <t>Atletas Jovens</t>
  </si>
  <si>
    <t>O programa oferece múltiplas oportunidades para participar em Atletas Jovens (de 2 a 7 anos) durante o ano todo.</t>
  </si>
  <si>
    <t>O programa oferece dois dos três modelos de Atletas Jovens (escola, comunidade ou casa) e registra todos os Atletas Jovens no GMS, Connect ou na base de dados local.</t>
  </si>
  <si>
    <t>O programa oferece atividades contínuas e em expansão para Atletas Jovens que duram, no mínimo, oito semanas e fazem com que as crianças passem a outras oportunidades esportivas das Olimpíadas Especiais depois de Atletas Jovens.</t>
  </si>
  <si>
    <t>S1.4 Parcerias locais</t>
  </si>
  <si>
    <t>Parcerias Esportivas</t>
  </si>
  <si>
    <t>O programa constrói relações com organismos que regem o esporte ou outras organizações relacionadas com o esporte que podem apoiar o treinamento esportivo de alta qualidade e as oportunidades de competição.</t>
  </si>
  <si>
    <t>O programa tem uma parceria com organismos que regem o esporte / organizações reconhecidas relacionadas com o esporte para pelo menos 50% dos esportes oferecidos, incluindo o acesso a técnicos e a educação do técnico.</t>
  </si>
  <si>
    <t>O programa mantém uma parceria formal com os órgãos que regem o esporte/organização reconhecida relacionada com o esporte para 100% dos esportes oferecidos.</t>
  </si>
  <si>
    <t>S1.5 Integração de saúde e bem-estar</t>
  </si>
  <si>
    <t>Frequência de Fitness</t>
  </si>
  <si>
    <t>O programa comunica a importância da saúde e da boa forma física a todos os atletas, parceiros unificados, técnicos e famílias, através de sessões de bem-estar, orientações e online.</t>
  </si>
  <si>
    <t>O programa oferece, pelo menos, seis semanas de programação contínua de saúde e condicionamento físico, fora dos eventos de Atletas Saudáveis, com 10% dos atletas completando o programa cada ano.</t>
  </si>
  <si>
    <t>O programa oferece programação de saúde e condicionamento físico durante todo o ano, fora dos eventos de Atletas Saudáveis, para atletas, envolvendo parceiros, técnicos e famílias do Unificado com, pelo menos, 20% dos atletas completando o programa cada ano.</t>
  </si>
  <si>
    <t>Qualidade no Fitness</t>
  </si>
  <si>
    <t>O treino esportivo inclui elementos gerais de aquecimento, resfriamento e fitness (por exemplo, condicionamento, educação nutricional) prescritos pelo técnico com o melhor dos seus conhecimentos.</t>
  </si>
  <si>
    <t>As atividades de treino esportivo incluem elementos de aquecimento, resfriamento e fitness específicos para o esporte, prescritos pelo técnico ou preparador físico.</t>
  </si>
  <si>
    <t>O programa promove o acompanhamento da condição física do atleta/companheiro (por exemplo, níveis de atividade diária, registros de treinamento ou capacitação, registros de nutrição, elementos de condição física).</t>
  </si>
  <si>
    <t>Saúde e bem-estar</t>
  </si>
  <si>
    <t>As instalações e locais de competição oferecem opções de alimentos e bebidas saudáveis.</t>
  </si>
  <si>
    <t>As Estações de Desempenho são oferecidas em todas as grandes competições.</t>
  </si>
  <si>
    <t>As Estações de Desempenho são oferecidas em competições locais.</t>
  </si>
  <si>
    <t>Atletas Saudáveis</t>
  </si>
  <si>
    <t>O programa, diretamente ou através de uma parceria (por exemplo, com uma clínica de saúde), proporciona pelo menos um evento de detecção e uma atividade virtual por ano (Foro de Saúde Familiar, Atletas Saudáveis Virtual, monitoramento de aptidão física online ou baseado em aplicativos). É estabelecida uma rede de prestadores de serviços para proporcionar cuidados de acompanhamento após um exame de detecção.</t>
  </si>
  <si>
    <t>O programa, diretamente ou mediante uma parceria, oferece provas de atletas saudáveis ou eventos virtuais em, pelo menos, três disciplinas e duas atividades virtuais por ano (Foro de Saúde Familiar, monitoramento de aptidão física online ou baseado em aplicativos).</t>
  </si>
  <si>
    <t>O programa, diretamente ou mediante uma parceria, oferece provas de atletas saudáveis ou eventos virtuais em todas as disciplinas e três atividades virtuais adicionais anualmente (Foro de Saúde Familiar, monitoramento da aptidão física online ou baseado em aplicativos).</t>
  </si>
  <si>
    <t>S2.1 Habilidades e conhecimentos</t>
  </si>
  <si>
    <t xml:space="preserve">Profissionais da Saúde </t>
  </si>
  <si>
    <t>O programa envolve profissionais de saúde e estudantes para formação e implementação.</t>
  </si>
  <si>
    <t>O programa estabelece parceria com uma universidade ou agremiação profissional para recrutar profissionais da saúde e estudantes para capacitação e implementação.</t>
  </si>
  <si>
    <t>O programa faz parceria com diversas universidades e/ou associações profissionais para recrutar profissionais da saúde e estudantes para capacitação e implementação.</t>
  </si>
  <si>
    <t>Treinamento de Liderança de Atletas</t>
  </si>
  <si>
    <t>O programa oferece dois módulos básicos de capacitação em Liderança de Atletas.</t>
  </si>
  <si>
    <t>O programa oferece um curso de liderança avançado e treinamento de papeis de Olimpíadas Especiais.</t>
  </si>
  <si>
    <t>O programa faz parceria com organizações externas para proporcionar formação específica aos Atletas Líderes (por exemplo, formação em comunicações).</t>
  </si>
  <si>
    <t>S2.2 Escolas Unificadas</t>
  </si>
  <si>
    <t>Escolas Unificadas</t>
  </si>
  <si>
    <t>O programa estabelece relações com instituições educacionais (por exemplo, escolas, universidades) em pelo menos uma área geográfica para recrutar e envolver os jovens com e sem identificação nas atividades das Olimpíadas Especiais.</t>
  </si>
  <si>
    <t>O programa faz parceria com instituições educacionais para realizar atividades educativas e esportivas inclusivas (por exemplo, esportes unificados, cúpula de liderança juvenil). O programa trabalha para fazer a transição de Escolas Unificadas a Escolas Campeãs Unificadas.</t>
  </si>
  <si>
    <t>O programa expande as Escolas Campeãs Unificadas a todas as principais regiões geográficas nacionais e estaduais.</t>
  </si>
  <si>
    <t>S2.3 Trabalhos/papéis internos dos atletas</t>
  </si>
  <si>
    <t>Estruturas de Liderança de Atletas</t>
  </si>
  <si>
    <t>O programa tem um Conselho de informação de atletas que fornece informação aos líderes do programa e à tomada de decisões do programa.</t>
  </si>
  <si>
    <t>O Programa conta com um Conselho de Liderança de Atletas que desempenha um papel significativo na tomada de decisões do Programa, bem como na implementação de seus próprios projetos.</t>
  </si>
  <si>
    <t>Todos os comitês, atividades de planejamento e implementação têm os atletas plenamente incluídos como membros ou líderes dos comitês.</t>
  </si>
  <si>
    <t xml:space="preserve">Papéis de Liderança de Atletas </t>
  </si>
  <si>
    <t>O programa tem atletas treinados e desempenhando papeis de liderança significativos (por exemplo, porta-voz, técnico, mensageiro de saúde).</t>
  </si>
  <si>
    <t xml:space="preserve">O programa tem atletas em cargos internos ou não remunerados que implementam a programação e utiliza líderes atletas capacitados em áreas programáticas, eventos e atividades. </t>
  </si>
  <si>
    <t>O programa tem um atleta como membro do staff remunerado. Os atletas líderes capacitados capacitam a outros atletas líderes e educam os integrantes do Programa.</t>
  </si>
  <si>
    <t>S2.4 Inclusão no ensino de atletas e jovens</t>
  </si>
  <si>
    <t>Atletas e Líderes Juvenis como Porta-Vozes</t>
  </si>
  <si>
    <t>O programa convida jovens e atletas a participar em eventos com grupos externos (por exemplo, proferindo um discurso ou apresentando um orador externo durante uma cerimônia de abertura nos Jogos locais).</t>
  </si>
  <si>
    <t>O programa cria oportunidades para uma interação significativa e sustentável entre jovens/atletas e grupos externos (por exemplo, convidar um funcionário local a uma Escola de Campeões Unificados para um jogo de Esportes Unificados, seguido de almoço com os estudantes).</t>
  </si>
  <si>
    <t>O programa inclui atletas e jovens no planejamento e execução de eventos e envolvimento regular com grupos externos.</t>
  </si>
  <si>
    <t>Liderança Juvenil</t>
  </si>
  <si>
    <t>O programa recruta ativamente a jovens para que se envolverem em Olimpíadas Especiais.</t>
  </si>
  <si>
    <t>O programa organiza atividades para desenvolver mentalidades e comportamentos inclusivos nos jovens (por exemplo, cúpulas de liderança juvenil, capacitação, etc.).</t>
  </si>
  <si>
    <t>Todos os comitês, atividades de planejamento e implementação incluem aos jovens como membros ou líderes.</t>
  </si>
  <si>
    <t xml:space="preserve">S3.1 Mudanças em sistemas de alto nível </t>
  </si>
  <si>
    <r>
      <t xml:space="preserve">Relações Governamentais* 
</t>
    </r>
    <r>
      <rPr>
        <i/>
        <sz val="11"/>
        <rFont val="Ubuntu Light"/>
        <family val="2"/>
      </rPr>
      <t>(se o Programa considerar apropriado)</t>
    </r>
  </si>
  <si>
    <t>O programa analisa a estrutura do governo e desenvolve o contato com entidades governamentais. Os funcionários governamentais relevantes assistem a eventos das Olimpíadas Especiais e/ou reúnem-se com representantes das Olimpíadas Especiais.</t>
  </si>
  <si>
    <t>O programa desenvolve relações sólidas com entidades governamentais que estão dispostas a usar sua influência para promover o trabalho das Olimpíadas Especiais e os direitos das pessoas com DI, através de políticas ou alocação de recursos para apoiar a missão de Olimpíadas Especiais.</t>
  </si>
  <si>
    <t>Os funcionários governamentais incluem de maneira proativa a Olimpíadas Especiais no estabelecimento de políticas relacionadas à inclusão e à deficiência</t>
  </si>
  <si>
    <t xml:space="preserve">ONG e Organizações de Serviço </t>
  </si>
  <si>
    <t>O programa tem pelo menos uma parceria com uma organização não governamental, intergovernamental, quase governamental, ou de serviços (por exemplo, Lions Club International, UNICEF) cujo trabalho é complementar e benéfico para Olimpíadas Especiais.</t>
  </si>
  <si>
    <t>O programa tem parcerias com, pelo menos duas organizações não governamentais, intergovernamentais, quase governamentais ou de serviços cujo trabalho é complementar e benéfico para Olimpíadas Especiais.</t>
  </si>
  <si>
    <t>O programa tem parcerias com, pelo menos duas organizações não governamentais, intergovernamentais, quase governamentais ou de serviços que apoiam diretamente a programação de Olimpíadas Especiais.</t>
  </si>
  <si>
    <t xml:space="preserve">S3.2 Organizações inclusivas </t>
  </si>
  <si>
    <t xml:space="preserve">Engajamento externo </t>
  </si>
  <si>
    <t>O programa estabelece relação com organizações externas (por exemplo, empresas, federações esportivas, prestadores de cuidados de saúde, distritos escolares) para aumentar a sensibilização sobre a necessidade de inclusão de pessoas com DI.</t>
  </si>
  <si>
    <t>O programa educa as organizações externas sobre a implementação de uma abordagem de Liderança Unificada para que sua organização seja mais inclusiva. Os Atletas Líderes co-dirigem sessões de educação externa.</t>
  </si>
  <si>
    <t>O programa está fazendo parceria com organizações externas para ajudá-las a modificar políticas e práticas, a fim de ser mais inclusivas com as pessoas com DI.</t>
  </si>
  <si>
    <t xml:space="preserve">S3.3. Usar jogos para mudar os sistemas </t>
  </si>
  <si>
    <t xml:space="preserve">Compromisso de alto nível </t>
  </si>
  <si>
    <t>Os jogos do programa incluem a participação de dirigentes esportivos, governamentais, empresariais, educacionais ou de saúde de grande influência (por exemplo, proferindo um discurso, um painel de debates, etc.).</t>
  </si>
  <si>
    <t>Os jogos do programa incluem discussões e/ou anúncios que envolvem líderes esportivos, governamentais, empresariais, educacionais ou de saúde de grande influência sobre políticas ou recursos para a inclusão de pessoas com DI.</t>
  </si>
  <si>
    <t>Os jogos do programa são uma plataforma respeitada de alto perfil, que os parceiros externos utilizam para fazer anúncios sobre a forma de melhorar a vida das pessoas com DI ou problemas de inclusão mais amplos, mais além de Olimpíadas Especiais e/ou pessoas com DI.</t>
  </si>
  <si>
    <t xml:space="preserve">Qualidade de jogos/eventos </t>
  </si>
  <si>
    <t>Os jogos do programa são executados de maneira oportuna e utilizam elementos do protocolo básico definido nas Regras Gerais das Olimpíadas Especiais, incluindo cerimônias e prêmios centrados no atleta, envolvendo líderes/celebridades influentes externas.</t>
  </si>
  <si>
    <t>Os jogos do programa incluem um componente educativo para convidados externos influentes e garantem que tenham oportunidades de interação com os atletas.</t>
  </si>
  <si>
    <t>Os jogos do programa contam com uma marca de alta qualidade e experiências bem planejadas para os convidados externos e influentes, a fim de garantir que tenham uma percepção positiva e profissional de Olimpíadas Especiais.</t>
  </si>
  <si>
    <t>E1.1 Plataformas digitais</t>
  </si>
  <si>
    <t xml:space="preserve">Comunicação interna </t>
  </si>
  <si>
    <t>O programa envolve eleitores através da tecnologia tradicional (por exemplo, e-mail, Facebook etc.) e eventos virtuais regulares.</t>
  </si>
  <si>
    <t>O programa envolve eleitores através de novas tecnologias (por exemplo, Zoom, aplicativos). Os subprogramas alojam eventos virtuais regulares.</t>
  </si>
  <si>
    <t>O programa envolve eleitores através de aplicativos ou tecnologia personalizada, e tem sistemas avançados para compartilhar informação online com o staff e os voluntários (por exemplo, arrecadação de fundos, marketing, redes sociais, aplicativos de comunicação).</t>
  </si>
  <si>
    <t xml:space="preserve">E1.2 Conteúdo digital </t>
  </si>
  <si>
    <t>Criação e análise de conteúdo</t>
  </si>
  <si>
    <t>O programa utiliza conteúdos digitais criados por SOI ou Região para websites, redes sociais ou boletins eletrônicos e/ou para impressão física de banners, cartazes ou panfletos informativos.</t>
  </si>
  <si>
    <t>O programa desenvolve seu próprio conteúdo digital para websites, redes sociais e/ou boletins eletrônicos, envolvendo voluntários ou parceiros/patrocinadores para a criação de conteúdo digital.</t>
  </si>
  <si>
    <t>O programa cria e analisa conteúdo digital durante todo o ano em websites, redes sociais, boletins eletrônicos com pessoal dedicado ou apoio da agência.</t>
  </si>
  <si>
    <t xml:space="preserve">E1.3 Gerenciamento de dados </t>
  </si>
  <si>
    <t>Gestão da competição</t>
  </si>
  <si>
    <t>O programa utiliza folhas de cálculo ou bases de dados para recolher e gerir dados da competição local/estadual/nacional.</t>
  </si>
  <si>
    <t>O programa utiliza um sistema de gestão da competição em todos os níveis para registrar os dados da competição (por exemplo, GMS ou SO Connect) e manter registros consistentes e atualizados regularmente. As delegações cumprem os prazos de inscrição ao concurso.</t>
  </si>
  <si>
    <t>O programa utiliza um sistema de gestão de competição baseado na web para gravar dados da competição (por exemplo, GMS ou SO Connect). Os resultados da competição são consistentes, fiáveis e disponíveis a pedido, para envolver os fãs e os meios de comunicação locais.</t>
  </si>
  <si>
    <t>Dados constitutivos</t>
  </si>
  <si>
    <t>O programa mantém dados básicos sobre atletas, parceiros unificados, técnicos, famílias e voluntários (por exemplo, nome, informação demográfica e de contato) e capta dados sobre doadores, celebridades e fãs.</t>
  </si>
  <si>
    <t>O programa utiliza GMS ou SO Connect para manter dados atualizados para os componentes chave, incluída a informação de participação (por exemplo, eventos aos que assistiu, resultados da competição) e os detalhes de certificação dos técnicos e rastreia a participação de doadores/celebridades/fãs.</t>
  </si>
  <si>
    <t>O programa utiliza dados de constituintes de GMS ou SO Connect para a tomada de decisões estratégicas. Os registros da base de dados do programa incluem detalhes de certificação de técnicos externos e apoiam a gestão das necessidades de re certificação de técnicos.</t>
  </si>
  <si>
    <t xml:space="preserve">Compromisso Virtual </t>
  </si>
  <si>
    <t>O programa tem uma forma de acompanhar virtualmente o número de constituintes envolvidos (por exemplo, número de seguidores na conta das mídias sociais).</t>
  </si>
  <si>
    <t>O programa tem uma forma de rastrear o número, o nível e a frequência de participação dos eleitores virtuais.</t>
  </si>
  <si>
    <t>O programa segue constantemente os níveis de participação virtual dos eleitores e utiliza estrategicamente os resultados para assegurar que participem nas atividades e campanhas e se vejam afetados pelas mesmas.</t>
  </si>
  <si>
    <t>Dados de Esportistas Saudáveis</t>
  </si>
  <si>
    <t>O programa capta dados de detecção online durante ou após os eventos de Atletas Saudáveis e acessa aos relatórios de eventos.</t>
  </si>
  <si>
    <t>O programa utiliza tecnologia digital dentro do fitness/atletas jovens ou educação para a saúde, exames e treinamento de atletas saudáveis (profissionais da saúde, mensageiros de saúde).</t>
  </si>
  <si>
    <t>O programa capta e fornece dados para ajudar nos esforços de avaliação e investigação de saúde de SOI.</t>
  </si>
  <si>
    <t xml:space="preserve">E1.4 Ambiente online seguro </t>
  </si>
  <si>
    <t>O programa utiliza aplicativos informáticos básicos para o escritório e a administração de programas, tem um sistema básico de backup de dados e utiliza software com antivírus.</t>
  </si>
  <si>
    <t>O programa conta com armazenamento seguro de dados e um sistema de backup baseado na nuvem para armazenar e compartilhar documentos, fotos e ferramentas digitais.</t>
  </si>
  <si>
    <t>O programa utiliza soluções (por exemplo, troca de arquivos baseados na nuvem, chamadas de videoconferência) para permitir o trabalho no escritório ou remotamente, implementa medidas e políticas integrais de segurança da informação e executa controles tecnológicos regulares.</t>
  </si>
  <si>
    <t xml:space="preserve">E1.5 Modernização digital </t>
  </si>
  <si>
    <t>Infraestrutura tecnológica</t>
  </si>
  <si>
    <t>O programa tem conexão básica a Internet e acesso a equipamento básico (telefone, computador), e-mail dedicado a Olimpíadas Especiais e desenvolve um plano de melhora de tecnologia básica.</t>
  </si>
  <si>
    <t>O programa conta com equipamentos e conectividade de Internet dedicados e consistentes, desenvolvendo uma estratégia integral de melhora da tecnologia em todas as principais áreas funcionais de operações.</t>
  </si>
  <si>
    <t>O programa conta com conectividade avançada a Internet, equipamentos e serviços necessários, além de uma estratégia tecnológica que melhora a programação (por exemplo, tablets de Atletas Saudáveis para a captação de dados ao vivo e o intercâmbio com parceiros relevantes para o monitoramento).</t>
  </si>
  <si>
    <t>E2.1-E2.3 Construir parcerias estratégicas</t>
  </si>
  <si>
    <t>Gestão e Reconhecimento de Doadores</t>
  </si>
  <si>
    <t>O programa implementa uma abordagem básica de atribuição de direitos e benefícios aos doadores e de reconhecimento pelo seu apoio (por exemplo, cartas de agradecimento).</t>
  </si>
  <si>
    <t>O programa busca ativamente doadores e os reconhece com base em um plano estabelecido de direitos e benefícios.</t>
  </si>
  <si>
    <t>O programa fomenta relações com os principais doadores com base em estratégias escritas e experiência interna ou externa de arrecadação de fundos.</t>
  </si>
  <si>
    <t>Relações Governamentais</t>
  </si>
  <si>
    <t>O programa colabora com uma entidade governamental para obter apoio financeiro (dinheiro/VIK) para eventos das Olimpíadas Especiais.</t>
  </si>
  <si>
    <t>O programa colabora com uma ou mais entidades governamentais para obter apoio financeiro (dinheiro/VIK) para a programação de Olimpíadas Especiais (v/s um evento autônomo).</t>
  </si>
  <si>
    <t>O programa tem um compromisso formal (por exemplo, MOU) de pelo menos uma entidade governamental para apoiar financeiramente as áreas/iniciativas programáticas das Olimpíadas Especiais (por exemplo, esporte) através de dinheiro/VIK.</t>
  </si>
  <si>
    <t>E2.4-E2.5 Capacidade de arrecadação de fundos</t>
  </si>
  <si>
    <t>Planejamento e Recursos</t>
  </si>
  <si>
    <t>O programa implementa um plano básico de arrecadação de fundos, participa em capacitações de arrecadação de fundos lideradas por SOI/Região e em sessões de compartilhamento de melhores práticas. O programa tem capacidade para preparar/apresentar materiais e propostas básicas de arrecadação de fundos.</t>
  </si>
  <si>
    <t>O programa tem uma estratégia de arrecadação de fundos com objetivos, materiais de arrecadação de fundos identificados e pessoal/voluntários, e uma carteira de potenciais financiadores com uma sólida fundamentação para cada um.</t>
  </si>
  <si>
    <t>O programa tem uma estratégia de arrecadação de fundos plurianuais e materiais profissionais de proposta, incluindo direitos dos patrocinadores e pacotes de benefícios, apoiados por pessoal profissional. O programa constrói parcerias para solicitar subvenções de maneira conjunta.</t>
  </si>
  <si>
    <t>E2.6-E2.7 Diversificar os canais de financiamento</t>
  </si>
  <si>
    <t xml:space="preserve">Diversificação de Fundos </t>
  </si>
  <si>
    <t>O programa tem pelo menos uma fonte de financiamento em dinheiro para alívio orçamental, excluindo SOI (por exemplo, subvenção externa), e recebe duas ou mais doações em espécie de bens ou serviços para aliviar o orçamento.</t>
  </si>
  <si>
    <t>O programa tem três ou mais fontes de financiamento em dinheiro e três ou mais doações em espécie de bens ou serviços. O programa efetua uma análise de risco do financiamento atual e assegura pelo menos uma nova fonte de financiamento a cada ano.</t>
  </si>
  <si>
    <t>O programa tem cinco ou mais fontes de financiamento em dinheiro de diversos doadores que apoiam diferentes áreas do programa, recebe cinco ou mais doações em espécie de bens ou serviços, e assegura fontes de financiamento plurianuais.</t>
  </si>
  <si>
    <t>Arrecadação de Fundos Global</t>
  </si>
  <si>
    <t>O programa mantém-se informado sobre campanhas regionais/globais de arrecadação de fundos.</t>
  </si>
  <si>
    <t>O programa participa ativamente em campanhas regionais/globais de arrecadação de fundos. O programa implementa parcerias globais/regionais, conforme seja conveniente.</t>
  </si>
  <si>
    <t>O programa participa ativamente em campanhas regionais/globais de arrecadação de fundos e as adapta ao seu mercado para expandir o reconhecimento da marca e maximizar o financiamento.</t>
  </si>
  <si>
    <t>E3.1 Escopo da marca</t>
  </si>
  <si>
    <t xml:space="preserve">Presença em redes sociais </t>
  </si>
  <si>
    <t>O programa tem uma forte presença gerida nas redes sociais através de pelo menos uma plataforma, onde histórias e eventos esportivos que destacam os atletas são constantemente partilhados.</t>
  </si>
  <si>
    <t>As plataformas online do programa (redes sociais ou websites) são concebidas e administradas por profissionais. O programa integra estrategicamente as redes sociais para apoiar as atividades de marketing.</t>
  </si>
  <si>
    <t>As plataformas de redes sociais e o website do programa têm características interativas concebidas para atrair e envolver o público (por exemplo, doações online). O programa utiliza a análise das redes sociais para orientar o marketing.</t>
  </si>
  <si>
    <t xml:space="preserve">Cobertura de meios </t>
  </si>
  <si>
    <t>O programa assegura a cobertura mediática de pelo menos um evento, competição ou campanha anual importante.</t>
  </si>
  <si>
    <t>O programa assegura a cobertura mediática de um grande evento, competição, ou campanha em cada trimestre.</t>
  </si>
  <si>
    <t>O programa procura e assegura ativamente a cobertura mediática ao longo de todo o ano.</t>
  </si>
  <si>
    <t>Parcerias</t>
  </si>
  <si>
    <t>O programa tem relações com profissionais de relações públicas, marketing, comunicações e/ou meios de comunicação para obter orientação e apoio.</t>
  </si>
  <si>
    <t>O programa tem um acordo de valor em espécie com pelo menos um RP, agência de marketing e/ou meios de comunicação.</t>
  </si>
  <si>
    <t>O programa tem um acordo formal de patrocínio/parceria com pelo menos um RP, agência de marketing e/ou meio de comunicação.</t>
  </si>
  <si>
    <t>O programa implementa as pautas da marca SOI para materiais digitais e tradicionais básicos (por exemplo, logotipos digitais, banners, camisetas).</t>
  </si>
  <si>
    <t>O programa realiza análise de mercado e implementa pautas de marca digitais e tradicionais em todas as ferramentas e materiais a nível de programa e subprograma (por exemplo, website, uniformes).</t>
  </si>
  <si>
    <t>O programa implementa consistentemente as pautas da marca virtual e tradicional em todos os materiais a todos os níveis e promove a marca externamente.</t>
  </si>
  <si>
    <t>E3.2 Aproveitar os eventos mundiais de Olimpíadas Especiais</t>
  </si>
  <si>
    <t xml:space="preserve">Alinhação global </t>
  </si>
  <si>
    <t>O programa utiliza informação proporcionada por SOI sobre eventos globais de Olimpíadas Especiais (por exemplo, Jogos Mundiais) para conscientizar.</t>
  </si>
  <si>
    <t>O programa cria sua própria campanha de conscientização relacionada com pelo menos um evento global de Olimpíadas Especiais, cada ano.</t>
  </si>
  <si>
    <t>O programa integra eventos/campanhas globais de Olimpíadas Especiais em sua estratégia de marketing de vários anos para aproveitar ao máximo as oportunidades de conscientizar sobre Olimpíadas Especiais.</t>
  </si>
  <si>
    <t>E3.3 Construir sobre eventos externos</t>
  </si>
  <si>
    <t xml:space="preserve">Alinhação externa </t>
  </si>
  <si>
    <t>O programa participa em eventos organizados por grupos externos para ajudar a conscientizar sobre Olimpíadas Especiais.</t>
  </si>
  <si>
    <t>O programa tem, pelo menos, um acordo com um organizador de eventos externo para usar seu evento como um meio de criar consciência sobre Olimpíadas Especiais.</t>
  </si>
  <si>
    <t>O programa tem acordos com múltiplos eventos externos, incluído pelo menos um evento nacional ou estadual, para promover Olimpíadas Especiais e a inclusão de pessoas com DI.</t>
  </si>
  <si>
    <t>E3.4 Atletas líderes criando consciência</t>
  </si>
  <si>
    <t>Promoção conjunta com celebridades</t>
  </si>
  <si>
    <t>O programa tem pelo menos uma figura pública bem conhecida e influente que colabora com um Atleta Líder para promover as Olimpíadas Especiais pelo menos uma vez por ano.</t>
  </si>
  <si>
    <t>O programa tem pelo menos 2 figuras públicas conhecidas e influentes que colaboram com os principais atletas para promover as Olimpíadas Especiais pelo menos 3 vezes por ano.</t>
  </si>
  <si>
    <t>O programa tem três ou mais figuras públicas conhecidas e influentes que colaboram com os atletas líderes para conscientizar sobre Olimpíadas Especiais durante o ano inteiro.</t>
  </si>
  <si>
    <t>Destacando os talentos dos atletas</t>
  </si>
  <si>
    <t>O programa promove as conquistas dos atletas, especialmente no esporte, nas redes sociais.</t>
  </si>
  <si>
    <t>O programa utiliza os atletas líderes como seus principais porta-vozes e tem uma estratégia ativa para obter cobertura que inclua os atletas líderes.</t>
  </si>
  <si>
    <t>O programa faz parceria com uma entidade da mídia online/rádio/televisão local, regional ou nacional para esboçar as realizações dos atletas e dos atletas líderes (por exemplo, documentários, reportagens).</t>
  </si>
  <si>
    <t>E3.5-E3.7 Comunicações e marketing local</t>
  </si>
  <si>
    <t>Capacidade local</t>
  </si>
  <si>
    <t>O programa garante que os programas locais de Olimpíadas Especiais (Clubes) recebam capacitação e materiais básicos para participar de atividades de relações públicas na sua comunidade.</t>
  </si>
  <si>
    <t>O programa possui uma estratégia deliberada para permitir e apoiar os programas locais de Olimpíadas Especiais (Clubes) para conscientizar na sua comunidade.</t>
  </si>
  <si>
    <t>O programa utiliza parcerias com doadores ou veículos de comunicação para ajudar os programas locais de Olimpíadas Especiais (Clubes) a conscientizar em sua comunidade.</t>
  </si>
  <si>
    <t>E4.1 Liderança unificada</t>
  </si>
  <si>
    <t>Enfoque de Liderança Unificada</t>
  </si>
  <si>
    <t>Os programas oferecem capacitação interna para o staff, as diretorias executivas e os voluntários sobre Liderança Unificada. Os líderes do programa identificam e facilitam ativamente o papel dos atletas líderes em todos os níveis.</t>
  </si>
  <si>
    <t>O programa é dedicado à educação de organizações externas sobre a abordagem de Liderança Unificada dirigida ou co-dirigida por atletas.</t>
  </si>
  <si>
    <t>O programa procura e utiliza oportunidades externas, tais como conferências, para promover a abordagem de Liderança Unificada, com atletas líderes como independentes ou co-facilitadores.</t>
  </si>
  <si>
    <t>E4.2 Desenvolvimento de liderança</t>
  </si>
  <si>
    <t>Capacitação e Desenvolvimento</t>
  </si>
  <si>
    <t>O programa garante que todo o staff e os voluntários chave recebam uma formação básica sobre suas funções.</t>
  </si>
  <si>
    <t>O programa tem uma abordagem estruturada para capacitar e desenvolver o staff e os voluntários chave para melhorar a maneira em que o programa é executado e apoiar o planejamento da sucessão.</t>
  </si>
  <si>
    <t>Os voluntários e o staff chave têm a oportunidade de se tornarem especialistas na matéria que contribui a melhorar as práticas tanto interna como externamente.</t>
  </si>
  <si>
    <t>E4.3 Diretoria Executiva</t>
  </si>
  <si>
    <t xml:space="preserve">Recrutamento Estratégico </t>
  </si>
  <si>
    <t>O programa procura ativamente novos membros da Diretoria e educa seus membros sobre o seu papel no apoio às necessidades anuais, contínuas e no longo prazo do Programa.</t>
  </si>
  <si>
    <t>O programa efetua avaliações periódicas da diversidade e das competências da Diretoria Executiva e recruta estrategicamente para assegurar a diversidade e abordar as lacunas de competências.</t>
  </si>
  <si>
    <t>O programa contrata peritos externos para apoiar o recrutamento de membros da Diretoria Executiva que sejam diversos, qualificados e experientes.</t>
  </si>
  <si>
    <t>Comprometimento Efetivo</t>
  </si>
  <si>
    <t>Os membros da Diretoria são ativos e participam, com regularidade, de reuniões e eventos. A Diretoria define comitês permanentes e ad hoc.</t>
  </si>
  <si>
    <t>A Diretoria está cumprindo ativamente com seus compromissos fiduciários, de supervisão, planejamento estratégico, arrecadação de fundos e sustentabilidade com o Programa. A Diretoria tem comitês ativos com metas anuais por escrito.</t>
  </si>
  <si>
    <t>El programa tiene una Junta totalmente comprometida y productiva que guía el programa y aporta recursos. Todos los miembros se asignan a al menos un comité en función de su experiencia y/o interés.</t>
  </si>
  <si>
    <t>Revitalização Intencional</t>
  </si>
  <si>
    <t>O programa garante oportunidades de participação e capacitação contínua para a Diretoria.</t>
  </si>
  <si>
    <t>A Diretoria realiza pelo menos um retiro por ano e desenvolve membros para posições de liderança (por exemplo, oficial, presidente de comitê).</t>
  </si>
  <si>
    <t>A Diretoria realiza avaliações de membros individuais e integrais, anualmente, tendo um plano de sucessão para seus cargos de liderança.</t>
  </si>
  <si>
    <t>E4.4 Voluntários e equipe</t>
  </si>
  <si>
    <t>Compromisso Familiar</t>
  </si>
  <si>
    <t xml:space="preserve">O programa recopila informação básica sobre as famílias e, pelo menos uma vez por ano, oferece uma oportunidade de educação para as famílias. </t>
  </si>
  <si>
    <t>O programa mantém comunicação com as famílias regularmente, através de uma estrutura formal para receber comentários. São ofertadas pelo menos três oportunidades de educação ou redes familiares cada ano.</t>
  </si>
  <si>
    <t>Os membros da família desempenham funções de liderança em todos os níveis do Programa. O programa oferece educação e oportunidades de trabalho em rede durante todo o ano para as famílias.</t>
  </si>
  <si>
    <t>Diversidade, Equidade e Inclusão (DE&amp;I)</t>
  </si>
  <si>
    <t>O programa mantém uma política de DE&amp;I, realizando esforços internos para promover DE&amp;I através da divulgação, a programação e o marketing.</t>
  </si>
  <si>
    <t>O programa integra DE&amp;I em todos os aspectos de suas operações e visa apoiar e promover os esforços de DE&amp;I externamente.</t>
  </si>
  <si>
    <t>O programa é líder na implementação de DE&amp;I e um influente e conta com um líder intelectual respeitado a nível nacional ou estadual em DE&amp;I.</t>
  </si>
  <si>
    <t>Recrutamento de voluntários</t>
  </si>
  <si>
    <t>O programa procura proativamente novos voluntários (por exemplo, online ou em eventos) e oferece oportunidades regulares de formação para voluntários.</t>
  </si>
  <si>
    <t>O programa tem um processo formal de recrutamento de voluntários e uma estratégia para retê-los.</t>
  </si>
  <si>
    <t>O programa contata a instituições, organizações e empresas para recrutar voluntários. O programa retém e/ou aumenta o número de voluntários ano após ano.</t>
  </si>
  <si>
    <t>Reconhecimento de voluntários</t>
  </si>
  <si>
    <t>O programa proporciona reconhecimento básico ao staff e voluntários, incluindo os técnicos (por exemplo, cartas de agradecimento).</t>
  </si>
  <si>
    <t>O programa tem um programa de reconhecimento formal para o staff, voluntários e técnicos (por exemplo, prêmios, eventos especiais).</t>
  </si>
  <si>
    <t>O programa faz parceria com organizações externas de reconhecimento/certificação para melhorar o reconhecimento e a retenção de voluntários e staff.</t>
  </si>
  <si>
    <t>Desempenho do staff</t>
  </si>
  <si>
    <t>O programa tem descrições de funções escritas para pessoal chave remunerado e/ou cargos de liderança voluntários.</t>
  </si>
  <si>
    <t>O programa estabelece metas anuais e avalia o progresso do staff remunerado e dos voluntários em funções-chave de liderança.</t>
  </si>
  <si>
    <t>O programa tem um processo formal de desenvolvimento profissional e gestão de desempenho do staff.</t>
  </si>
  <si>
    <t>E4.5 Melhoras de qualidade</t>
  </si>
  <si>
    <t>Gestão de eventos</t>
  </si>
  <si>
    <t>As atividades competitivas e não desportivas são geridas por voluntários formados com papéis claros. O programa implementa um processo de inscrição e de capacitação de voluntários do dia do evento.</t>
  </si>
  <si>
    <t>A inscrição, a capacitação e os trabalhos de voluntários do evento são feitos com antecedência. As famílias, meios de comunicação e convidados de honra são registrados para participar no evento através de um sistema de cadastro. O programa efetua uma avaliação básica pós-evento.</t>
  </si>
  <si>
    <t>Os eventos são coordenados por equipes experientes que capacitam os novos voluntários em papeis chave, buscam retroalimentação e melhoram continuamente a forma em que se realizam. Os voluntários participam, e apoiam o evento através de meios digitais. A avaliação do evento é concluída por grupos constituintes.</t>
  </si>
  <si>
    <t>E4.6 Avaliação e uso de dados</t>
  </si>
  <si>
    <t>Comunicação de dados</t>
  </si>
  <si>
    <t>O programa reporta dados consistentes e precisos de forma oportuna (por exemplo, Censo, Enquete de Políticas, Registro de Jogos Mundiais, relatórios de subsídios).</t>
  </si>
  <si>
    <t>O programa é proativo na apresentação periódica de dados e relatórios sobre subvenções. O programa acompanha os dados submetidos e utiliza-os para informar o seu planejamento anual.</t>
  </si>
  <si>
    <t>O programa acompanha e avalia os dados para conduzir decisões estratégicas. O programa monitora os seus planos operacionais e estratégicos.</t>
  </si>
  <si>
    <t>E4.7 Ferramentas e práticas</t>
  </si>
  <si>
    <t>Contas financeiras</t>
  </si>
  <si>
    <t>O programa atribuiu a responsabilidade pela gestão centralizada e pelo banco de fundos em nome do programa. As demonstrações financeiras anuais são mantidas (de preferência auditadas).</t>
  </si>
  <si>
    <t>As projeções mensais e anuais dos fluxos de caixa são mantidas e atualizadas periodicamente. As políticas e procedimentos financeiros são examinados e atualizados anualmente.</t>
  </si>
  <si>
    <t>O programa gere as contas financeiras mensalmente (receitas e despesas).</t>
  </si>
  <si>
    <t>Planejamento</t>
  </si>
  <si>
    <t>O programa desenvolve e implementa um plano operacional anual com objetivos, ações, métricas, cronogramas, alinhados com o plano estratégico de SOI.</t>
  </si>
  <si>
    <t>O programa desenvolve e implementa um plano plurianual (ou seja, estratégico) com metas, ações, métricas, cronogramas, alinhados com o plano estratégico de SOI.</t>
  </si>
  <si>
    <t>O programa realiza uma revisão contínua de seu plano anual e uma revisão de fim de ano de seu plano estratégico e faz ajustes, de acordo com as lições aprendidas.</t>
  </si>
  <si>
    <t>Orçamento</t>
  </si>
  <si>
    <t>O programa opera dentro do orçamento aprovado pela Diretoria que está alinhado com as metas do plano anual.</t>
  </si>
  <si>
    <t>O programa conta com reservas financeiras operacionais para três meses e implementa um plano de sustentabilidade financeira de longo prazo.</t>
  </si>
  <si>
    <t>O programa tem seis meses de reservas financeiras operacionais.</t>
  </si>
  <si>
    <t>Gestão de risco</t>
  </si>
  <si>
    <t>O programa realiza uma avaliação básica de riscos e implementa um plano para abordá-los, incluindo as verificações do local antes dos eventos.
O programa oferece capacitação básica em gestão de riscos ao staff e aos voluntários chave.</t>
  </si>
  <si>
    <t>O programa efetua uma avaliação formal dos riscos, incluindo questões como a proteção e gestão médica em eventos. O programa tem um plano escrito de gestão de risco/crise. O programa assegura a cobertura básica de seguro necessária.</t>
  </si>
  <si>
    <t>O programa desenvolve e implementa políticas e procedimentos de gestão de risco. O programa faz parcerias com a polícia, bombeiros e serviços de segurança para apoiar a gestão de riscos nos eventos. A capacitação em gestão de riscos (por exemplo, ensaio de eventos, exercício de mesa) é conduzida com todo o pessoal do local e os líderes do evento.</t>
  </si>
  <si>
    <t>E4.8 Colaboração interna</t>
  </si>
  <si>
    <t>Comunicação interna</t>
  </si>
  <si>
    <t>O programa mantém uma comunicação regular com as partes interessadas chave (por exemplo, atletas, staff, voluntários chave) em todos os níveis e se comunica regularmente com a Região de Olimpíadas Especiais.</t>
  </si>
  <si>
    <t>O programa tem um canal formal de comunicação bidirecional com as partes interessadas internas (por exemplo, redes sociais, grupo de chat etc.). O programa envolve-se com outros líderes na Região das Olimpíadas Especiais para partilhar as melhores práticas e aprender com os outros.</t>
  </si>
  <si>
    <t>O programa tem uma plataforma que permite às partes interessadas internas, em particular o staff e os voluntários, trabalharem em projetos de forma conjunta.</t>
  </si>
  <si>
    <t>PERFIL DO PROGRAMA</t>
  </si>
  <si>
    <t>Resumo dos Etapas Atuais do Programa por Área do Plano Estratégico</t>
  </si>
  <si>
    <t>Área do Plano Estratégico</t>
  </si>
  <si>
    <t>Resumo das Etapas Alvo do Programa por Área do Plano Estratégico</t>
  </si>
  <si>
    <t>Padrões identificados como de ALTA prioridade</t>
  </si>
  <si>
    <t>Padrões identificados como NÃO uma prioridade</t>
  </si>
  <si>
    <t>Padrões com o estágio MAIS ALTO alcançado</t>
  </si>
  <si>
    <t>Atualmente não é prioridade</t>
  </si>
  <si>
    <t>Etapa mais alto alcançado</t>
  </si>
  <si>
    <t>Completo</t>
  </si>
  <si>
    <t xml:space="preserve">
No caminho certo</t>
  </si>
  <si>
    <t>Ligeiramente fora dos trilhos</t>
  </si>
  <si>
    <t>Não está no caminho certo</t>
  </si>
  <si>
    <t>Padrões identificados como de alta prioridade</t>
  </si>
  <si>
    <t>Prioridade</t>
  </si>
  <si>
    <t>Etapas Atuais</t>
  </si>
  <si>
    <t>Etapas Alvo</t>
  </si>
  <si>
    <t>Ainda não chegamos ao Etapa 1</t>
  </si>
  <si>
    <t>Todas as Áreas do Plano Estratégico</t>
  </si>
  <si>
    <t>Relatório de progresso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</si>
</sst>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Ubuntu"/>
      <family val="2"/>
    </font>
    <font>
      <b/>
      <sz val="11"/>
      <name val="Ubuntu Light"/>
      <family val="2"/>
    </font>
    <font>
      <sz val="11"/>
      <name val="Ubuntu Light"/>
      <family val="2"/>
    </font>
    <font>
      <i/>
      <sz val="11"/>
      <name val="Ubuntu Light"/>
      <family val="2"/>
    </font>
    <font>
      <u/>
      <sz val="11"/>
      <color theme="10"/>
      <name val="Calibri"/>
      <family val="2"/>
      <scheme val="minor"/>
    </font>
    <font>
      <b/>
      <sz val="10"/>
      <name val="Ubuntu Light"/>
      <family val="2"/>
    </font>
    <font>
      <sz val="11"/>
      <color theme="1"/>
      <name val="Calibri"/>
      <family val="2"/>
      <scheme val="minor"/>
    </font>
    <font>
      <sz val="10"/>
      <name val="Ubuntu"/>
      <family val="2"/>
    </font>
    <font>
      <i/>
      <sz val="9"/>
      <color theme="1"/>
      <name val="Ubuntu"/>
      <family val="2"/>
    </font>
    <font>
      <sz val="14"/>
      <color theme="1"/>
      <name val="Calibri"/>
      <family val="2"/>
      <scheme val="minor"/>
    </font>
    <font>
      <b/>
      <sz val="12"/>
      <name val="Ubuntu Light"/>
      <family val="2"/>
    </font>
    <font>
      <b/>
      <sz val="14"/>
      <name val="Ubuntu Light"/>
      <family val="2"/>
    </font>
    <font>
      <b/>
      <i/>
      <sz val="10"/>
      <name val="Ubuntu Light"/>
      <family val="2"/>
    </font>
    <font>
      <i/>
      <sz val="10"/>
      <color theme="1"/>
      <name val="Ubuntu"/>
      <family val="2"/>
    </font>
    <font>
      <sz val="12"/>
      <name val="Ubuntu"/>
      <family val="2"/>
    </font>
    <font>
      <i/>
      <sz val="12"/>
      <color theme="1"/>
      <name val="Ubuntu"/>
      <family val="2"/>
    </font>
    <font>
      <sz val="12"/>
      <color theme="1"/>
      <name val="Ubuntu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C000"/>
      <name val="Calibri"/>
      <family val="2"/>
    </font>
    <font>
      <b/>
      <sz val="20"/>
      <name val="Ubuntu Light"/>
      <family val="2"/>
    </font>
    <font>
      <b/>
      <sz val="10"/>
      <color theme="1"/>
      <name val="Ubuntu Light"/>
      <family val="2"/>
    </font>
    <font>
      <b/>
      <sz val="11"/>
      <name val="Ubuntu"/>
      <family val="2"/>
    </font>
    <font>
      <sz val="10"/>
      <name val="Ubuntu Light"/>
      <family val="2"/>
    </font>
    <font>
      <i/>
      <sz val="9"/>
      <name val="Ubuntu"/>
      <family val="2"/>
    </font>
    <font>
      <b/>
      <sz val="14"/>
      <name val="Ubuntu"/>
      <family val="2"/>
    </font>
    <font>
      <b/>
      <sz val="9"/>
      <name val="Ubuntu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name val="Ubuntu Light"/>
      <family val="2"/>
    </font>
    <font>
      <sz val="10"/>
      <color theme="1"/>
      <name val="Ubuntu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9" fontId="0" fillId="0" borderId="0" xfId="2" applyFont="1"/>
    <xf numFmtId="0" fontId="10" fillId="0" borderId="0" xfId="0" applyFont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3" fillId="2" borderId="0" xfId="0" applyFont="1" applyFill="1"/>
    <xf numFmtId="0" fontId="14" fillId="2" borderId="0" xfId="0" applyFont="1" applyFill="1" applyAlignment="1">
      <alignment vertical="top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 applyProtection="1">
      <alignment wrapText="1"/>
      <protection locked="0"/>
    </xf>
    <xf numFmtId="0" fontId="15" fillId="0" borderId="0" xfId="0" applyFont="1" applyAlignment="1">
      <alignment vertical="top"/>
    </xf>
    <xf numFmtId="0" fontId="12" fillId="0" borderId="0" xfId="0" applyFont="1" applyAlignment="1">
      <alignment horizontal="center" wrapText="1"/>
    </xf>
    <xf numFmtId="0" fontId="16" fillId="3" borderId="0" xfId="1" quotePrefix="1" applyFont="1" applyFill="1"/>
    <xf numFmtId="0" fontId="18" fillId="4" borderId="1" xfId="0" applyFont="1" applyFill="1" applyBorder="1"/>
    <xf numFmtId="0" fontId="18" fillId="4" borderId="1" xfId="0" applyFont="1" applyFill="1" applyBorder="1" applyAlignment="1">
      <alignment vertical="top" wrapText="1"/>
    </xf>
    <xf numFmtId="164" fontId="18" fillId="4" borderId="1" xfId="0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 wrapText="1"/>
      <protection locked="0"/>
    </xf>
    <xf numFmtId="0" fontId="22" fillId="2" borderId="3" xfId="0" applyFont="1" applyFill="1" applyBorder="1" applyAlignment="1" applyProtection="1">
      <alignment horizontal="center" vertical="top" wrapText="1"/>
      <protection locked="0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/>
    <xf numFmtId="0" fontId="24" fillId="0" borderId="0" xfId="0" applyFont="1"/>
    <xf numFmtId="0" fontId="2" fillId="0" borderId="0" xfId="0" applyFont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12" fillId="2" borderId="0" xfId="0" applyFont="1" applyFill="1"/>
    <xf numFmtId="0" fontId="23" fillId="0" borderId="12" xfId="0" applyFont="1" applyBorder="1"/>
    <xf numFmtId="9" fontId="7" fillId="0" borderId="13" xfId="0" applyNumberFormat="1" applyFont="1" applyBorder="1" applyAlignment="1">
      <alignment horizontal="left" wrapText="1"/>
    </xf>
    <xf numFmtId="0" fontId="26" fillId="0" borderId="0" xfId="0" applyFont="1"/>
    <xf numFmtId="0" fontId="27" fillId="0" borderId="0" xfId="0" applyFont="1" applyAlignment="1">
      <alignment wrapText="1"/>
    </xf>
    <xf numFmtId="0" fontId="27" fillId="0" borderId="0" xfId="0" applyFont="1"/>
    <xf numFmtId="9" fontId="12" fillId="0" borderId="14" xfId="0" applyNumberFormat="1" applyFont="1" applyBorder="1" applyAlignment="1">
      <alignment horizontal="left" vertical="top" wrapText="1"/>
    </xf>
    <xf numFmtId="9" fontId="4" fillId="0" borderId="0" xfId="0" applyNumberFormat="1" applyFont="1" applyAlignment="1">
      <alignment horizontal="left" wrapText="1"/>
    </xf>
    <xf numFmtId="0" fontId="25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28" fillId="7" borderId="15" xfId="0" applyFont="1" applyFill="1" applyBorder="1" applyAlignment="1">
      <alignment vertical="center"/>
    </xf>
    <xf numFmtId="0" fontId="28" fillId="7" borderId="16" xfId="0" applyFont="1" applyFill="1" applyBorder="1" applyAlignment="1">
      <alignment vertical="center" wrapText="1"/>
    </xf>
    <xf numFmtId="0" fontId="28" fillId="7" borderId="16" xfId="0" applyFont="1" applyFill="1" applyBorder="1" applyAlignment="1">
      <alignment vertical="center"/>
    </xf>
    <xf numFmtId="0" fontId="28" fillId="7" borderId="17" xfId="0" applyFont="1" applyFill="1" applyBorder="1" applyAlignment="1">
      <alignment vertical="center"/>
    </xf>
    <xf numFmtId="0" fontId="29" fillId="0" borderId="0" xfId="0" applyFont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4" xfId="0" applyFont="1" applyBorder="1"/>
    <xf numFmtId="0" fontId="0" fillId="0" borderId="4" xfId="0" applyBorder="1"/>
    <xf numFmtId="9" fontId="0" fillId="0" borderId="4" xfId="2" applyFont="1" applyBorder="1"/>
    <xf numFmtId="9" fontId="0" fillId="0" borderId="4" xfId="0" applyNumberFormat="1" applyBorder="1"/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top" wrapText="1"/>
    </xf>
    <xf numFmtId="9" fontId="0" fillId="0" borderId="0" xfId="2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0" fontId="29" fillId="0" borderId="4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4" xfId="0" applyFont="1" applyBorder="1"/>
    <xf numFmtId="0" fontId="31" fillId="0" borderId="4" xfId="0" applyFont="1" applyBorder="1"/>
    <xf numFmtId="0" fontId="31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1" applyFont="1" applyBorder="1"/>
    <xf numFmtId="9" fontId="0" fillId="0" borderId="0" xfId="2" applyFont="1" applyBorder="1"/>
    <xf numFmtId="0" fontId="28" fillId="7" borderId="18" xfId="0" applyFont="1" applyFill="1" applyBorder="1" applyAlignment="1">
      <alignment vertical="center"/>
    </xf>
    <xf numFmtId="0" fontId="28" fillId="7" borderId="19" xfId="0" applyFont="1" applyFill="1" applyBorder="1" applyAlignment="1">
      <alignment vertical="center" wrapText="1"/>
    </xf>
    <xf numFmtId="0" fontId="28" fillId="7" borderId="20" xfId="0" applyFont="1" applyFill="1" applyBorder="1" applyAlignment="1">
      <alignment vertical="center" wrapText="1"/>
    </xf>
    <xf numFmtId="0" fontId="25" fillId="2" borderId="4" xfId="0" applyFont="1" applyFill="1" applyBorder="1"/>
    <xf numFmtId="9" fontId="25" fillId="0" borderId="4" xfId="0" applyNumberFormat="1" applyFont="1" applyBorder="1" applyAlignment="1">
      <alignment horizontal="left" wrapText="1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25" fillId="2" borderId="11" xfId="0" applyFont="1" applyFill="1" applyBorder="1" applyAlignment="1">
      <alignment wrapText="1"/>
    </xf>
    <xf numFmtId="9" fontId="25" fillId="0" borderId="11" xfId="0" applyNumberFormat="1" applyFont="1" applyBorder="1" applyAlignment="1">
      <alignment horizontal="left" vertical="top" wrapText="1"/>
    </xf>
    <xf numFmtId="9" fontId="25" fillId="0" borderId="21" xfId="0" applyNumberFormat="1" applyFont="1" applyBorder="1" applyAlignment="1">
      <alignment horizontal="left" vertical="top" wrapText="1"/>
    </xf>
    <xf numFmtId="9" fontId="25" fillId="0" borderId="13" xfId="0" applyNumberFormat="1" applyFont="1" applyBorder="1" applyAlignment="1">
      <alignment horizontal="left" vertical="top" wrapText="1"/>
    </xf>
    <xf numFmtId="9" fontId="25" fillId="0" borderId="22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2" fillId="0" borderId="0" xfId="0" applyFont="1" applyAlignment="1">
      <alignment horizontal="left" wrapText="1"/>
    </xf>
    <xf numFmtId="0" fontId="23" fillId="0" borderId="23" xfId="0" applyFont="1" applyBorder="1"/>
    <xf numFmtId="0" fontId="25" fillId="0" borderId="24" xfId="0" applyFont="1" applyBorder="1"/>
    <xf numFmtId="0" fontId="25" fillId="0" borderId="25" xfId="0" applyFont="1" applyBorder="1" applyAlignment="1">
      <alignment vertical="top"/>
    </xf>
    <xf numFmtId="0" fontId="25" fillId="0" borderId="25" xfId="0" applyFont="1" applyBorder="1"/>
    <xf numFmtId="0" fontId="33" fillId="0" borderId="25" xfId="0" applyFont="1" applyBorder="1"/>
    <xf numFmtId="0" fontId="33" fillId="0" borderId="26" xfId="0" applyFont="1" applyBorder="1"/>
    <xf numFmtId="0" fontId="0" fillId="0" borderId="4" xfId="0" applyBorder="1" applyAlignment="1">
      <alignment wrapText="1"/>
    </xf>
    <xf numFmtId="0" fontId="16" fillId="3" borderId="0" xfId="1" quotePrefix="1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3" borderId="0" xfId="1" applyFont="1" applyFill="1"/>
    <xf numFmtId="0" fontId="16" fillId="3" borderId="0" xfId="1" quotePrefix="1" applyFont="1" applyFill="1" applyAlignment="1">
      <alignment horizontal="left" vertical="center"/>
    </xf>
    <xf numFmtId="0" fontId="3" fillId="6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132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ill>
        <patternFill>
          <bgColor theme="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F0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30" formatCode="@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00"/>
      <color rgb="FF538DD5"/>
      <color rgb="FFA6FAAC"/>
      <color rgb="FFF98363"/>
      <color rgb="FFE6F694"/>
      <color rgb="FFB5CD8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gy9j38x7pidz7nl/Tutorial.mp4?dl=0" TargetMode="External"/><Relationship Id="rId2" Type="http://schemas.openxmlformats.org/officeDocument/2006/relationships/hyperlink" Target="https://resources.specialolympics.org/governance/program-quality-standards/program-quality-standards-frequently-asked-questions?locale=en" TargetMode="External"/><Relationship Id="rId1" Type="http://schemas.openxmlformats.org/officeDocument/2006/relationships/hyperlink" Target="https://resources.specialolympics.org/governance/program-quality-standards?locale=en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h2uw5f301s4mlmw/Create%20a%20report.mp4?dl=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7A56C-BE50-4D39-9A32-83B5231AB34E}">
  <sheetPr>
    <tabColor theme="4" tint="0.39997558519241921"/>
    <pageSetUpPr fitToPage="1"/>
  </sheetPr>
  <dimension ref="A6:H42"/>
  <sheetViews>
    <sheetView showGridLines="0" tabSelected="1" showRuler="0" view="pageLayout" zoomScale="70" zoomScaleNormal="85" zoomScaleSheetLayoutView="70" zoomScalePageLayoutView="70" workbookViewId="0">
      <selection activeCell="C17" sqref="C17"/>
    </sheetView>
  </sheetViews>
  <sheetFormatPr defaultColWidth="3.21875" defaultRowHeight="15" x14ac:dyDescent="0.3"/>
  <cols>
    <col min="1" max="1" width="30.77734375" style="1" bestFit="1" customWidth="1"/>
    <col min="2" max="2" width="77.21875" style="2" customWidth="1"/>
    <col min="3" max="3" width="34.44140625" style="3" customWidth="1"/>
    <col min="4" max="4" width="23.44140625" style="4" bestFit="1" customWidth="1"/>
    <col min="5" max="5" width="32.77734375" style="4" customWidth="1"/>
    <col min="6" max="6" width="12.88671875" style="5" customWidth="1"/>
    <col min="7" max="7" width="12.5546875" style="5" customWidth="1"/>
    <col min="8" max="8" width="49.109375" style="5" customWidth="1"/>
    <col min="9" max="11" width="3.21875" style="1" customWidth="1"/>
    <col min="12" max="27" width="3.21875" style="1"/>
    <col min="28" max="28" width="3.21875" style="1" customWidth="1"/>
    <col min="29" max="16384" width="3.21875" style="1"/>
  </cols>
  <sheetData>
    <row r="6" spans="1:4" ht="17.399999999999999" x14ac:dyDescent="0.3">
      <c r="A6" s="24" t="s">
        <v>283</v>
      </c>
      <c r="B6" s="113" t="s">
        <v>284</v>
      </c>
    </row>
    <row r="7" spans="1:4" ht="17.399999999999999" x14ac:dyDescent="0.3">
      <c r="A7" s="24"/>
      <c r="B7" s="114"/>
    </row>
    <row r="8" spans="1:4" ht="34.799999999999997" x14ac:dyDescent="0.3">
      <c r="A8" s="24" t="s">
        <v>285</v>
      </c>
      <c r="B8" s="113" t="s">
        <v>286</v>
      </c>
    </row>
    <row r="9" spans="1:4" ht="17.399999999999999" x14ac:dyDescent="0.3">
      <c r="A9" s="24"/>
      <c r="B9" s="114"/>
    </row>
    <row r="10" spans="1:4" ht="17.399999999999999" x14ac:dyDescent="0.3">
      <c r="A10" s="25" t="s">
        <v>287</v>
      </c>
      <c r="B10" s="113" t="s">
        <v>288</v>
      </c>
    </row>
    <row r="11" spans="1:4" ht="17.399999999999999" x14ac:dyDescent="0.3">
      <c r="A11" s="24"/>
      <c r="B11" s="114"/>
    </row>
    <row r="12" spans="1:4" ht="16.8" x14ac:dyDescent="0.35">
      <c r="B12" s="32"/>
    </row>
    <row r="14" spans="1:4" ht="17.399999999999999" x14ac:dyDescent="0.3">
      <c r="A14" s="25" t="s">
        <v>289</v>
      </c>
      <c r="B14" s="34"/>
      <c r="D14" s="1"/>
    </row>
    <row r="15" spans="1:4" ht="17.399999999999999" x14ac:dyDescent="0.3">
      <c r="A15" s="25"/>
      <c r="B15" s="31" t="s">
        <v>290</v>
      </c>
      <c r="D15" s="1"/>
    </row>
    <row r="16" spans="1:4" ht="17.399999999999999" x14ac:dyDescent="0.3">
      <c r="A16" s="25"/>
      <c r="B16" s="9"/>
    </row>
    <row r="17" spans="1:3" ht="17.399999999999999" x14ac:dyDescent="0.3">
      <c r="A17" s="25" t="s">
        <v>273</v>
      </c>
      <c r="B17" s="34"/>
    </row>
    <row r="18" spans="1:3" ht="17.399999999999999" x14ac:dyDescent="0.3">
      <c r="A18" s="25"/>
      <c r="B18" s="31" t="s">
        <v>309</v>
      </c>
    </row>
    <row r="19" spans="1:3" ht="17.399999999999999" x14ac:dyDescent="0.3">
      <c r="A19" s="25"/>
      <c r="B19" s="9"/>
    </row>
    <row r="20" spans="1:3" ht="99" customHeight="1" x14ac:dyDescent="0.3">
      <c r="A20" s="25" t="s">
        <v>274</v>
      </c>
      <c r="B20" s="35"/>
    </row>
    <row r="21" spans="1:3" ht="17.399999999999999" x14ac:dyDescent="0.3">
      <c r="A21" s="25"/>
      <c r="B21" s="31" t="s">
        <v>291</v>
      </c>
    </row>
    <row r="22" spans="1:3" ht="17.399999999999999" x14ac:dyDescent="0.3">
      <c r="A22" s="25"/>
      <c r="B22" s="9"/>
    </row>
    <row r="23" spans="1:3" ht="17.399999999999999" x14ac:dyDescent="0.3">
      <c r="A23" s="25" t="s">
        <v>292</v>
      </c>
      <c r="B23" s="36"/>
    </row>
    <row r="24" spans="1:3" ht="17.399999999999999" x14ac:dyDescent="0.3">
      <c r="A24" s="25"/>
      <c r="B24" s="31" t="s">
        <v>293</v>
      </c>
    </row>
    <row r="25" spans="1:3" ht="18" x14ac:dyDescent="0.3">
      <c r="A25" s="26"/>
      <c r="B25"/>
    </row>
    <row r="26" spans="1:3" x14ac:dyDescent="0.3">
      <c r="B26" s="1"/>
    </row>
    <row r="27" spans="1:3" x14ac:dyDescent="0.3">
      <c r="B27" s="1"/>
      <c r="C27" s="29"/>
    </row>
    <row r="28" spans="1:3" ht="17.399999999999999" x14ac:dyDescent="0.3">
      <c r="A28" s="27" t="s">
        <v>294</v>
      </c>
      <c r="B28" s="33" t="s">
        <v>295</v>
      </c>
      <c r="C28" s="30"/>
    </row>
    <row r="29" spans="1:3" ht="16.2" x14ac:dyDescent="0.3">
      <c r="A29" s="28" t="s">
        <v>296</v>
      </c>
      <c r="B29" s="33" t="s">
        <v>297</v>
      </c>
      <c r="C29" s="30"/>
    </row>
    <row r="30" spans="1:3" ht="16.2" x14ac:dyDescent="0.3">
      <c r="B30" s="33" t="s">
        <v>298</v>
      </c>
      <c r="C30" s="30"/>
    </row>
    <row r="31" spans="1:3" ht="16.2" x14ac:dyDescent="0.3">
      <c r="B31" s="33" t="s">
        <v>299</v>
      </c>
      <c r="C31" s="30"/>
    </row>
    <row r="32" spans="1:3" ht="16.2" x14ac:dyDescent="0.3">
      <c r="B32" s="33" t="s">
        <v>300</v>
      </c>
      <c r="C32" s="30"/>
    </row>
    <row r="33" spans="1:3" ht="16.2" x14ac:dyDescent="0.3">
      <c r="B33" s="115" t="s">
        <v>301</v>
      </c>
      <c r="C33" s="30"/>
    </row>
    <row r="34" spans="1:3" ht="16.2" x14ac:dyDescent="0.3">
      <c r="B34" s="33" t="s">
        <v>302</v>
      </c>
      <c r="C34" s="30"/>
    </row>
    <row r="35" spans="1:3" ht="16.2" x14ac:dyDescent="0.3">
      <c r="B35" s="33" t="s">
        <v>303</v>
      </c>
      <c r="C35" s="30"/>
    </row>
    <row r="38" spans="1:3" ht="17.399999999999999" x14ac:dyDescent="0.3">
      <c r="A38" s="25" t="s">
        <v>304</v>
      </c>
      <c r="B38" s="116" t="s">
        <v>305</v>
      </c>
    </row>
    <row r="39" spans="1:3" ht="65.400000000000006" x14ac:dyDescent="0.35">
      <c r="B39" s="105" t="s">
        <v>306</v>
      </c>
    </row>
    <row r="40" spans="1:3" x14ac:dyDescent="0.3">
      <c r="B40" s="3"/>
    </row>
    <row r="41" spans="1:3" ht="18.600000000000001" thickBot="1" x14ac:dyDescent="0.4">
      <c r="A41" s="56" t="s">
        <v>307</v>
      </c>
    </row>
    <row r="42" spans="1:3" ht="18.600000000000001" thickBot="1" x14ac:dyDescent="0.4">
      <c r="A42" s="55" t="s">
        <v>308</v>
      </c>
      <c r="B42" s="57">
        <f>Data!C2</f>
        <v>0</v>
      </c>
      <c r="C42" s="58"/>
    </row>
  </sheetData>
  <conditionalFormatting sqref="B42">
    <cfRule type="dataBar" priority="1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{ED5CFC66-2652-4947-B4C2-0CCB2993822F}</x14:id>
        </ext>
      </extLst>
    </cfRule>
  </conditionalFormatting>
  <hyperlinks>
    <hyperlink ref="B6" r:id="rId1" xr:uid="{6FFE3F80-7026-4864-A24B-46320C55C459}"/>
    <hyperlink ref="B8" r:id="rId2" xr:uid="{01CCD437-0DDF-4E2A-90C0-8CD5502189CD}"/>
    <hyperlink ref="B10" r:id="rId3" xr:uid="{B49FBB6B-9DAA-416C-8E84-F9579DEDE17B}"/>
    <hyperlink ref="B38" r:id="rId4" xr:uid="{A5E2CD48-D7C5-4381-B542-3001F12C6FF1}"/>
    <hyperlink ref="B33" location="'E3'!A1" display="E3 - Build the Brand " xr:uid="{F3824280-ECDE-4C3F-B034-7AD880E5D916}"/>
    <hyperlink ref="B32" location="'E2'!A1" display="E2 - Grow Revenue " xr:uid="{1A622B77-4EC0-4382-9326-DBF3DEB9DBDD}"/>
    <hyperlink ref="B31" location="'E1'!A1" display="E1 - Digitize the Movement " xr:uid="{575C40BA-66B3-406E-A7C4-0D7B6B39D16D}"/>
    <hyperlink ref="B30" location="'S3'!A1" display="S3 - Grow Inclusive Practicies " xr:uid="{F9B7AB91-748B-484E-8CB4-0D377A09A5CD}"/>
    <hyperlink ref="B29" location="'S2'!A1" display="S2 - Athlete &amp; Youth Empowerment" xr:uid="{AEE6661C-28B6-473F-A57D-318B1861D0B0}"/>
    <hyperlink ref="B34" location="'E4'!A1" display="E4 - Drive Excellence " xr:uid="{1FE863CE-1257-4423-AE9E-0A07CF97A650}"/>
    <hyperlink ref="B28" location="'S1'!A1" display="S1- Local Programming " xr:uid="{549A8D4B-0DC1-42DC-9510-9669D846CCDF}"/>
    <hyperlink ref="B35" location="'PAINEL DE CONTROLE'!A1" display="PAINEL DE CONTROLE" xr:uid="{EEA105B6-3C0C-473E-9E62-5C511F2AB08A}"/>
  </hyperlinks>
  <pageMargins left="0.7" right="0.7" top="0.75" bottom="0.75" header="0.3" footer="0.3"/>
  <pageSetup paperSize="9" scale="61" orientation="portrait" r:id="rId5"/>
  <headerFooter scaleWithDoc="0" alignWithMargins="0">
    <oddHeader>&amp;L&amp;"Ubuntu,Regular"&amp;12Bem-vindo aos Padrões de Qualidade do Programa
Ferramenta de autoavaliação&amp;R&amp;G</oddHeader>
    <oddFooter xml:space="preserve">&amp;LPQS V3 Self-Assessment 
</oddFooter>
  </headerFooter>
  <legacyDrawingHF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5CFC66-2652-4947-B4C2-0CCB299382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1CC18E-3CBE-4E6C-B504-AB9FE0E9B111}">
          <x14:formula1>
            <xm:f>Data!$A$2:$A$8</xm:f>
          </x14:formula1>
          <xm:sqref>B14</xm:sqref>
        </x14:dataValidation>
        <x14:dataValidation type="list" allowBlank="1" showInputMessage="1" showErrorMessage="1" xr:uid="{2DF30FDB-751A-4FE1-84D8-CD3808C19F7E}">
          <x14:formula1>
            <xm:f>Data!$B$2:$B$255</xm:f>
          </x14:formula1>
          <xm:sqref>B17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651C-BEA3-493F-8CD1-68DF05773A70}">
  <sheetPr codeName="Sheet3">
    <pageSetUpPr autoPageBreaks="0"/>
  </sheetPr>
  <dimension ref="A1:Z255"/>
  <sheetViews>
    <sheetView zoomScale="70" zoomScaleNormal="70" workbookViewId="0">
      <selection activeCell="C2" sqref="C2"/>
    </sheetView>
  </sheetViews>
  <sheetFormatPr defaultColWidth="8.77734375" defaultRowHeight="14.4" x14ac:dyDescent="0.3"/>
  <cols>
    <col min="1" max="1" width="8.33203125" customWidth="1"/>
    <col min="2" max="2" width="31.109375" bestFit="1" customWidth="1"/>
    <col min="3" max="3" width="21.6640625" customWidth="1"/>
    <col min="4" max="4" width="31.44140625" bestFit="1" customWidth="1"/>
    <col min="5" max="5" width="29" bestFit="1" customWidth="1"/>
    <col min="6" max="6" width="12.21875" bestFit="1" customWidth="1"/>
    <col min="7" max="7" width="14.6640625" style="66" bestFit="1" customWidth="1"/>
    <col min="8" max="8" width="33.6640625" customWidth="1"/>
    <col min="9" max="9" width="12" customWidth="1"/>
    <col min="10" max="10" width="8.77734375" customWidth="1"/>
    <col min="13" max="13" width="10.21875" customWidth="1"/>
    <col min="14" max="14" width="18.88671875" customWidth="1"/>
    <col min="15" max="15" width="10.33203125" customWidth="1"/>
    <col min="17" max="17" width="29" bestFit="1" customWidth="1"/>
    <col min="18" max="18" width="19.6640625" style="76" bestFit="1" customWidth="1"/>
    <col min="19" max="19" width="4.44140625" style="76" customWidth="1"/>
    <col min="20" max="20" width="3.44140625" customWidth="1"/>
    <col min="21" max="21" width="20.21875" customWidth="1"/>
    <col min="22" max="22" width="14.21875" customWidth="1"/>
  </cols>
  <sheetData>
    <row r="1" spans="1:23" ht="57.6" x14ac:dyDescent="0.3">
      <c r="A1" s="65" t="s">
        <v>0</v>
      </c>
      <c r="B1" s="65" t="s">
        <v>276</v>
      </c>
      <c r="C1" s="65" t="s">
        <v>308</v>
      </c>
      <c r="D1" s="65" t="s">
        <v>640</v>
      </c>
      <c r="E1" s="65" t="s">
        <v>641</v>
      </c>
      <c r="F1" s="65" t="s">
        <v>638</v>
      </c>
      <c r="G1" s="67" t="s">
        <v>265</v>
      </c>
      <c r="H1" s="68" t="s">
        <v>266</v>
      </c>
      <c r="I1" s="78" t="str">
        <f>D2</f>
        <v>Ainda não chegamos ao Etapa 1</v>
      </c>
      <c r="J1" s="68" t="str">
        <f>D3</f>
        <v>Etapa 1</v>
      </c>
      <c r="K1" s="68" t="str">
        <f>D4</f>
        <v>Etapa 2</v>
      </c>
      <c r="L1" s="68" t="str">
        <f>D5</f>
        <v>Etapa 3</v>
      </c>
      <c r="M1" s="68" t="str">
        <f>D6</f>
        <v>Etapa 3+</v>
      </c>
      <c r="N1" s="68" t="s">
        <v>280</v>
      </c>
      <c r="O1" s="68" t="s">
        <v>264</v>
      </c>
      <c r="Q1" s="65" t="s">
        <v>639</v>
      </c>
      <c r="R1" s="75" t="s">
        <v>269</v>
      </c>
      <c r="S1" s="75" t="s">
        <v>270</v>
      </c>
      <c r="T1" s="65"/>
      <c r="U1" s="65" t="s">
        <v>644</v>
      </c>
    </row>
    <row r="2" spans="1:23" ht="15.6" x14ac:dyDescent="0.3">
      <c r="A2" t="s">
        <v>1</v>
      </c>
      <c r="B2" t="s">
        <v>46</v>
      </c>
      <c r="C2" s="74">
        <f>O9/G9</f>
        <v>0</v>
      </c>
      <c r="D2" t="s">
        <v>642</v>
      </c>
      <c r="E2" t="s">
        <v>632</v>
      </c>
      <c r="F2" s="40" t="s">
        <v>263</v>
      </c>
      <c r="G2" s="79">
        <f>COUNTA('S1'!B2:B19)</f>
        <v>18</v>
      </c>
      <c r="H2" s="107" t="s">
        <v>295</v>
      </c>
      <c r="I2" s="69">
        <f>COUNTIF('S1'!F:F, Data!$D$2)</f>
        <v>0</v>
      </c>
      <c r="J2" s="69">
        <f>COUNTIF('S1'!F:F, Data!$D$3)</f>
        <v>0</v>
      </c>
      <c r="K2" s="69">
        <f>COUNTIF('S1'!F:F, Data!$D$4)</f>
        <v>0</v>
      </c>
      <c r="L2" s="69">
        <f>COUNTIF('S1'!F:F, Data!$D$5)</f>
        <v>0</v>
      </c>
      <c r="M2" s="69">
        <f>COUNTIF('S1'!F:F, Data!$D$6)</f>
        <v>0</v>
      </c>
      <c r="N2" s="69">
        <f>SUM(L2:M2)</f>
        <v>0</v>
      </c>
      <c r="O2" s="80">
        <f>SUM(I2:M2)</f>
        <v>0</v>
      </c>
      <c r="Q2" t="str">
        <f>F1</f>
        <v>Padrões identificados como de alta prioridade</v>
      </c>
      <c r="R2" s="82">
        <f>SUM(COUNTA('S1'!H2:H19),COUNTA('S2'!H2:H8), COUNTA('S3'!H2:H6), COUNTA('E1'!H2:H9), COUNTA('E2'!H2:H6),  COUNTA('E3'!H2:H10), COUNTA('E4'!H2:H18))</f>
        <v>0</v>
      </c>
      <c r="S2" s="74">
        <f>R2/$R$5</f>
        <v>0</v>
      </c>
      <c r="T2" s="8"/>
      <c r="U2" s="69" t="s">
        <v>268</v>
      </c>
      <c r="V2" s="69">
        <f>SUM(COUNTIF('S1'!J:J, U2),COUNTIF('S2'!J:J, U2), COUNTIF('S3'!J:J, U2), COUNTIF('E1'!J:J, U2), COUNTIF('E2'!J:J, U2),  COUNTIF('E3'!J:J, U2), COUNTIF('E4'!J:J, U2))</f>
        <v>1</v>
      </c>
      <c r="W2" s="70">
        <f>V2/$R$5</f>
        <v>1.4492753623188406E-2</v>
      </c>
    </row>
    <row r="3" spans="1:23" ht="15.6" x14ac:dyDescent="0.3">
      <c r="A3" t="s">
        <v>2</v>
      </c>
      <c r="B3" t="s">
        <v>210</v>
      </c>
      <c r="D3" t="s">
        <v>275</v>
      </c>
      <c r="E3" t="s">
        <v>275</v>
      </c>
      <c r="F3" s="41"/>
      <c r="G3" s="79">
        <f>COUNTA('S2'!B2:B8)</f>
        <v>7</v>
      </c>
      <c r="H3" s="108" t="s">
        <v>297</v>
      </c>
      <c r="I3" s="69">
        <f>COUNTIF('S2'!F:F, Data!$D$2)</f>
        <v>0</v>
      </c>
      <c r="J3" s="69">
        <f>COUNTIF('S2'!F:F, Data!$D$3)</f>
        <v>0</v>
      </c>
      <c r="K3" s="69">
        <f>COUNTIF('S2'!F:F, Data!$D$4)</f>
        <v>0</v>
      </c>
      <c r="L3" s="69">
        <f>COUNTIF('S2'!F:F, Data!$D$5)</f>
        <v>0</v>
      </c>
      <c r="M3" s="69">
        <f>COUNTIF('S2'!F:F, Data!$D$6)</f>
        <v>0</v>
      </c>
      <c r="N3" s="69">
        <f t="shared" ref="N3:N7" si="0">SUM(L3:M3)</f>
        <v>0</v>
      </c>
      <c r="O3" s="80">
        <f t="shared" ref="O3:O8" si="1">SUM(I3:M3)</f>
        <v>0</v>
      </c>
      <c r="Q3" t="str">
        <f>E2</f>
        <v>Atualmente não é prioridade</v>
      </c>
      <c r="R3" s="82">
        <f>SUM(COUNTIF('S1'!G:G, E2),COUNTIF('S2'!G:G, E2), COUNTIF('S3'!G:G, E2), COUNTIF('E1'!G:G, E2), COUNTIF('E2'!G:G, E2),  COUNTIF('E3'!G:G, E2), COUNTIF('E4'!G:G, E2))</f>
        <v>0</v>
      </c>
      <c r="S3" s="74">
        <f>R3/$R$5</f>
        <v>0</v>
      </c>
      <c r="T3" s="8"/>
      <c r="U3" s="69" t="s">
        <v>634</v>
      </c>
      <c r="V3" s="69">
        <f>SUM(COUNTIF('S1'!J:J, U3),COUNTIF('S2'!J:J, U3), COUNTIF('S3'!J:J, U3), COUNTIF('E1'!J:J, U3), COUNTIF('E2'!J:J, U3),  COUNTIF('E3'!J:J, U3), COUNTIF('E4'!J:J, U3))</f>
        <v>0</v>
      </c>
      <c r="W3" s="70">
        <f t="shared" ref="W3:W7" si="2">V3/$R$5</f>
        <v>0</v>
      </c>
    </row>
    <row r="4" spans="1:23" x14ac:dyDescent="0.3">
      <c r="A4" t="s">
        <v>3</v>
      </c>
      <c r="B4" t="s">
        <v>211</v>
      </c>
      <c r="D4" t="s">
        <v>277</v>
      </c>
      <c r="E4" t="s">
        <v>277</v>
      </c>
      <c r="F4" s="42"/>
      <c r="G4" s="79">
        <f>COUNTA('S3'!B2:B6)</f>
        <v>5</v>
      </c>
      <c r="H4" s="109" t="s">
        <v>298</v>
      </c>
      <c r="I4" s="69">
        <f>COUNTIF('S3'!F:F, Data!$D$2)</f>
        <v>0</v>
      </c>
      <c r="J4" s="69">
        <f>COUNTIF('S3'!F:F, Data!$D$3)</f>
        <v>0</v>
      </c>
      <c r="K4" s="69">
        <f>COUNTIF('S3'!F:F, Data!$D$4)</f>
        <v>0</v>
      </c>
      <c r="L4" s="69">
        <f>COUNTIF('S3'!F:F, Data!$D$5)</f>
        <v>0</v>
      </c>
      <c r="M4" s="69">
        <f>COUNTIF('S3'!F:F, Data!$D$6)</f>
        <v>0</v>
      </c>
      <c r="N4" s="69">
        <f>SUM(L4:M4)</f>
        <v>0</v>
      </c>
      <c r="O4" s="80">
        <f t="shared" si="1"/>
        <v>0</v>
      </c>
      <c r="Q4" t="str">
        <f>E6</f>
        <v>Etapa mais alto alcançado</v>
      </c>
      <c r="R4" s="82">
        <f>SUM(COUNTIF('S1'!G:G, E6),COUNTIF('S2'!G:G, E6), COUNTIF('S3'!G:G, E6), COUNTIF('E1'!G:G, E6), COUNTIF('E2'!G:G, E6),  COUNTIF('E3'!G:G, E6), COUNTIF('E4'!G:G, E6))</f>
        <v>0</v>
      </c>
      <c r="S4" s="74">
        <f>R4/$R$5</f>
        <v>0</v>
      </c>
      <c r="T4" s="8"/>
      <c r="U4" s="69" t="s">
        <v>635</v>
      </c>
      <c r="V4" s="69">
        <f>SUM(COUNTIF('S1'!J:J, U4),COUNTIF('S2'!J:J, U4), COUNTIF('S3'!J:J, U4), COUNTIF('E1'!J:J, U4), COUNTIF('E2'!J:J, U4),  COUNTIF('E3'!J:J, U4), COUNTIF('E4'!J:J, U4))</f>
        <v>0</v>
      </c>
      <c r="W4" s="70">
        <f t="shared" si="2"/>
        <v>0</v>
      </c>
    </row>
    <row r="5" spans="1:23" x14ac:dyDescent="0.3">
      <c r="A5" t="s">
        <v>4</v>
      </c>
      <c r="B5" t="s">
        <v>88</v>
      </c>
      <c r="D5" t="s">
        <v>278</v>
      </c>
      <c r="E5" t="s">
        <v>278</v>
      </c>
      <c r="G5" s="79">
        <f>COUNTA('E1'!B2:B9)</f>
        <v>8</v>
      </c>
      <c r="H5" s="110" t="s">
        <v>299</v>
      </c>
      <c r="I5" s="69">
        <f>COUNTIF('E1'!F:F, Data!$D$2)</f>
        <v>0</v>
      </c>
      <c r="J5" s="69">
        <f>COUNTIF('E1'!F:F, Data!$D$3)</f>
        <v>0</v>
      </c>
      <c r="K5" s="69">
        <f>COUNTIF('E1'!F:F, Data!$D$4)</f>
        <v>0</v>
      </c>
      <c r="L5" s="69">
        <f>COUNTIF('E1'!F:F, Data!$D$5)</f>
        <v>0</v>
      </c>
      <c r="M5" s="69">
        <f>COUNTIF('E1'!F:F, Data!$D$6)</f>
        <v>0</v>
      </c>
      <c r="N5" s="69">
        <f t="shared" si="0"/>
        <v>0</v>
      </c>
      <c r="O5" s="80">
        <f t="shared" si="1"/>
        <v>0</v>
      </c>
      <c r="Q5" t="s">
        <v>265</v>
      </c>
      <c r="R5" s="76">
        <f>COUNTA('S1'!B2:B19)+COUNTA('S2'!B2:B8)+COUNTA('S3'!B2:B6)+COUNTA('E1'!B2:B9)+COUNTA('E2'!B2:B6)+COUNTA('E3'!B2:B10)+COUNTA('E4'!B2:B18)</f>
        <v>69</v>
      </c>
      <c r="U5" s="69" t="s">
        <v>636</v>
      </c>
      <c r="V5" s="69">
        <f>SUM(COUNTIF('S1'!J:J, U5),COUNTIF('S2'!J:J, U5), COUNTIF('S3'!J:J, U5), COUNTIF('E1'!J:J, U5), COUNTIF('E2'!J:J, U5),  COUNTIF('E3'!J:J, U5), COUNTIF('E4'!J:J, U5))</f>
        <v>0</v>
      </c>
      <c r="W5" s="70">
        <f t="shared" si="2"/>
        <v>0</v>
      </c>
    </row>
    <row r="6" spans="1:23" ht="14.4" customHeight="1" x14ac:dyDescent="0.3">
      <c r="A6" t="s">
        <v>5</v>
      </c>
      <c r="B6" t="s">
        <v>166</v>
      </c>
      <c r="D6" t="s">
        <v>279</v>
      </c>
      <c r="E6" t="s">
        <v>633</v>
      </c>
      <c r="G6" s="79">
        <f>COUNTA('E2'!B2:B6)</f>
        <v>5</v>
      </c>
      <c r="H6" s="110" t="s">
        <v>300</v>
      </c>
      <c r="I6" s="69">
        <f>COUNTIF('E2'!F:F, Data!$D$2)</f>
        <v>0</v>
      </c>
      <c r="J6" s="69">
        <f>COUNTIF('E2'!F:F, Data!$D$3)</f>
        <v>0</v>
      </c>
      <c r="K6" s="69">
        <f>COUNTIF('E2'!F:F, Data!$D$4)</f>
        <v>0</v>
      </c>
      <c r="L6" s="69">
        <f>COUNTIF('E2'!F:F, Data!$D$5)</f>
        <v>0</v>
      </c>
      <c r="M6" s="69">
        <f>COUNTIF('E2'!F:F, Data!$D$6)</f>
        <v>0</v>
      </c>
      <c r="N6" s="69">
        <f t="shared" si="0"/>
        <v>0</v>
      </c>
      <c r="O6" s="80">
        <f t="shared" si="1"/>
        <v>0</v>
      </c>
      <c r="U6" s="112" t="s">
        <v>637</v>
      </c>
      <c r="V6" s="69">
        <f>SUM(COUNTIF('S1'!J:J, U6),COUNTIF('S2'!J:J, U6), COUNTIF('S3'!J:J, U6), COUNTIF('E1'!J:J, U6), COUNTIF('E2'!J:J, U6),  COUNTIF('E3'!J:J, U6), COUNTIF('E4'!J:J, U6))</f>
        <v>0</v>
      </c>
      <c r="W6" s="70">
        <f t="shared" si="2"/>
        <v>0</v>
      </c>
    </row>
    <row r="7" spans="1:23" x14ac:dyDescent="0.3">
      <c r="A7" t="s">
        <v>6</v>
      </c>
      <c r="B7" t="s">
        <v>47</v>
      </c>
      <c r="G7" s="79">
        <f>COUNTA('E3'!B2:B10)</f>
        <v>9</v>
      </c>
      <c r="H7" s="110" t="s">
        <v>301</v>
      </c>
      <c r="I7" s="69">
        <f>COUNTIF('E3'!F:F, Data!$D$2)</f>
        <v>0</v>
      </c>
      <c r="J7" s="69">
        <f>COUNTIF('E3'!F:F, Data!$D$3)</f>
        <v>0</v>
      </c>
      <c r="K7" s="69">
        <f>COUNTIF('E3'!F:F, Data!$D$4)</f>
        <v>0</v>
      </c>
      <c r="L7" s="69">
        <f>COUNTIF('E3'!F:F, Data!$D$5)</f>
        <v>0</v>
      </c>
      <c r="M7" s="69">
        <f>COUNTIF('E3'!F:F, Data!$D$6)</f>
        <v>0</v>
      </c>
      <c r="N7" s="69">
        <f t="shared" si="0"/>
        <v>0</v>
      </c>
      <c r="O7" s="80">
        <f t="shared" si="1"/>
        <v>0</v>
      </c>
      <c r="U7" s="69" t="s">
        <v>264</v>
      </c>
      <c r="V7" s="69">
        <f>SUM(V3:V6)</f>
        <v>0</v>
      </c>
      <c r="W7" s="70">
        <f t="shared" si="2"/>
        <v>0</v>
      </c>
    </row>
    <row r="8" spans="1:23" ht="15" thickBot="1" x14ac:dyDescent="0.35">
      <c r="A8" t="s">
        <v>7</v>
      </c>
      <c r="B8" t="s">
        <v>89</v>
      </c>
      <c r="G8" s="79">
        <f>COUNTA('E4'!B2:B18)</f>
        <v>17</v>
      </c>
      <c r="H8" s="111" t="s">
        <v>302</v>
      </c>
      <c r="I8" s="69">
        <f>COUNTIF('E4'!F:F, Data!$D$2)</f>
        <v>0</v>
      </c>
      <c r="J8" s="69">
        <f>COUNTIF('E4'!F:F, Data!$D$3)</f>
        <v>0</v>
      </c>
      <c r="K8" s="69">
        <f>COUNTIF('E4'!F:F, Data!$D$4)</f>
        <v>0</v>
      </c>
      <c r="L8" s="69">
        <f>COUNTIF('E4'!F:F, Data!$D$5)</f>
        <v>0</v>
      </c>
      <c r="M8" s="69">
        <f>COUNTIF('E4'!F:F, Data!$D$6)</f>
        <v>0</v>
      </c>
      <c r="N8" s="69">
        <f>SUM(L8:M8)</f>
        <v>0</v>
      </c>
      <c r="O8" s="80">
        <f t="shared" si="1"/>
        <v>0</v>
      </c>
    </row>
    <row r="9" spans="1:23" ht="15.6" thickBot="1" x14ac:dyDescent="0.4">
      <c r="B9" t="s">
        <v>188</v>
      </c>
      <c r="G9" s="79">
        <f>SUM(G2:G8)</f>
        <v>69</v>
      </c>
      <c r="H9" s="106" t="s">
        <v>643</v>
      </c>
      <c r="I9" s="69">
        <f>SUM(I2:I8)</f>
        <v>0</v>
      </c>
      <c r="J9" s="69">
        <f t="shared" ref="J9:M9" si="3">SUM(J2:J8)</f>
        <v>0</v>
      </c>
      <c r="K9" s="69">
        <f t="shared" si="3"/>
        <v>0</v>
      </c>
      <c r="L9" s="69">
        <f t="shared" si="3"/>
        <v>0</v>
      </c>
      <c r="M9" s="69">
        <f t="shared" si="3"/>
        <v>0</v>
      </c>
      <c r="N9" s="69">
        <f>SUM(L9:M9)</f>
        <v>0</v>
      </c>
      <c r="O9" s="80">
        <f>SUM(I9:M9)</f>
        <v>0</v>
      </c>
    </row>
    <row r="10" spans="1:23" x14ac:dyDescent="0.3">
      <c r="B10" t="s">
        <v>146</v>
      </c>
    </row>
    <row r="11" spans="1:23" ht="43.2" x14ac:dyDescent="0.3">
      <c r="B11" t="s">
        <v>212</v>
      </c>
      <c r="H11" s="68" t="s">
        <v>267</v>
      </c>
      <c r="I11" s="78" t="str">
        <f>I1</f>
        <v>Ainda não chegamos ao Etapa 1</v>
      </c>
      <c r="J11" s="78" t="str">
        <f t="shared" ref="J11:N11" si="4">J1</f>
        <v>Etapa 1</v>
      </c>
      <c r="K11" s="78" t="str">
        <f t="shared" si="4"/>
        <v>Etapa 2</v>
      </c>
      <c r="L11" s="78" t="str">
        <f t="shared" si="4"/>
        <v>Etapa 3</v>
      </c>
      <c r="M11" s="78" t="str">
        <f t="shared" si="4"/>
        <v>Etapa 3+</v>
      </c>
      <c r="N11" s="78" t="str">
        <f t="shared" si="4"/>
        <v>Etapa 3 or 3+</v>
      </c>
      <c r="O11" s="68" t="s">
        <v>262</v>
      </c>
    </row>
    <row r="12" spans="1:23" x14ac:dyDescent="0.3">
      <c r="B12" t="s">
        <v>213</v>
      </c>
      <c r="H12" s="69" t="str">
        <f>H2</f>
        <v>S1 - PROGRAMAÇÃO LOCAL</v>
      </c>
      <c r="I12" s="70">
        <f t="shared" ref="I12:N12" si="5">I2/$G$2</f>
        <v>0</v>
      </c>
      <c r="J12" s="70">
        <f t="shared" si="5"/>
        <v>0</v>
      </c>
      <c r="K12" s="70">
        <f t="shared" si="5"/>
        <v>0</v>
      </c>
      <c r="L12" s="70">
        <f t="shared" si="5"/>
        <v>0</v>
      </c>
      <c r="M12" s="70">
        <f t="shared" si="5"/>
        <v>0</v>
      </c>
      <c r="N12" s="70">
        <f t="shared" si="5"/>
        <v>0</v>
      </c>
      <c r="O12" s="71">
        <f>SUM(I12:M12)</f>
        <v>0</v>
      </c>
    </row>
    <row r="13" spans="1:23" x14ac:dyDescent="0.3">
      <c r="B13" t="s">
        <v>90</v>
      </c>
      <c r="H13" s="69" t="str">
        <f t="shared" ref="H13:H19" si="6">H3</f>
        <v>S2 - EMPODERAR ATLETAS E JOVENS</v>
      </c>
      <c r="I13" s="70">
        <f>I3/$G$3</f>
        <v>0</v>
      </c>
      <c r="J13" s="70">
        <f>J3/$G$3</f>
        <v>0</v>
      </c>
      <c r="K13" s="70">
        <f>K3/$G$3</f>
        <v>0</v>
      </c>
      <c r="L13" s="70">
        <f t="shared" ref="L13" si="7">L3/$G$3</f>
        <v>0</v>
      </c>
      <c r="M13" s="70">
        <f>M3/$G$3</f>
        <v>0</v>
      </c>
      <c r="N13" s="70">
        <f>N3/$G$3</f>
        <v>0</v>
      </c>
      <c r="O13" s="71">
        <f>SUM(I13:M13)</f>
        <v>0</v>
      </c>
    </row>
    <row r="14" spans="1:23" x14ac:dyDescent="0.3">
      <c r="B14" t="s">
        <v>189</v>
      </c>
      <c r="H14" s="69" t="str">
        <f t="shared" si="6"/>
        <v>S3 - CRESCER PRÁTICAS INCLUSIVAS</v>
      </c>
      <c r="I14" s="70">
        <f>I4/$G$4</f>
        <v>0</v>
      </c>
      <c r="J14" s="70">
        <f t="shared" ref="J14:M14" si="8">J4/$G$4</f>
        <v>0</v>
      </c>
      <c r="K14" s="70">
        <f t="shared" si="8"/>
        <v>0</v>
      </c>
      <c r="L14" s="70">
        <f t="shared" si="8"/>
        <v>0</v>
      </c>
      <c r="M14" s="70">
        <f t="shared" si="8"/>
        <v>0</v>
      </c>
      <c r="N14" s="70">
        <f>N4/$G$4</f>
        <v>0</v>
      </c>
      <c r="O14" s="71">
        <f t="shared" ref="O14:O18" si="9">SUM(I14:M14)</f>
        <v>0</v>
      </c>
    </row>
    <row r="15" spans="1:23" x14ac:dyDescent="0.3">
      <c r="B15" t="s">
        <v>48</v>
      </c>
      <c r="H15" s="69" t="str">
        <f t="shared" si="6"/>
        <v>E1 - DIGITALIZAR O MOVIMENTO</v>
      </c>
      <c r="I15" s="70">
        <f>I5/$G$5</f>
        <v>0</v>
      </c>
      <c r="J15" s="70">
        <f t="shared" ref="J15:M15" si="10">J5/$G$5</f>
        <v>0</v>
      </c>
      <c r="K15" s="70">
        <f t="shared" si="10"/>
        <v>0</v>
      </c>
      <c r="L15" s="70">
        <f t="shared" si="10"/>
        <v>0</v>
      </c>
      <c r="M15" s="70">
        <f t="shared" si="10"/>
        <v>0</v>
      </c>
      <c r="N15" s="70">
        <f>N5/$G$5</f>
        <v>0</v>
      </c>
      <c r="O15" s="71">
        <f t="shared" si="9"/>
        <v>0</v>
      </c>
    </row>
    <row r="16" spans="1:23" x14ac:dyDescent="0.3">
      <c r="B16" t="s">
        <v>91</v>
      </c>
      <c r="H16" s="69" t="str">
        <f t="shared" si="6"/>
        <v>E2 - DIVERSIFICAR RECEITAS</v>
      </c>
      <c r="I16" s="70">
        <f>I6/$G$6</f>
        <v>0</v>
      </c>
      <c r="J16" s="70">
        <f t="shared" ref="J16:M16" si="11">J6/$G$6</f>
        <v>0</v>
      </c>
      <c r="K16" s="70">
        <f>K6/$G$6</f>
        <v>0</v>
      </c>
      <c r="L16" s="70">
        <f t="shared" si="11"/>
        <v>0</v>
      </c>
      <c r="M16" s="70">
        <f t="shared" si="11"/>
        <v>0</v>
      </c>
      <c r="N16" s="70">
        <f>N6/$G$6</f>
        <v>0</v>
      </c>
      <c r="O16" s="71">
        <f t="shared" si="9"/>
        <v>0</v>
      </c>
    </row>
    <row r="17" spans="2:26" x14ac:dyDescent="0.3">
      <c r="B17" t="s">
        <v>92</v>
      </c>
      <c r="H17" s="69" t="str">
        <f t="shared" si="6"/>
        <v>E3 - CONSTRUIR A MARCA</v>
      </c>
      <c r="I17" s="70">
        <f>I7/$G$7</f>
        <v>0</v>
      </c>
      <c r="J17" s="70">
        <f t="shared" ref="J17:N17" si="12">J7/$G$7</f>
        <v>0</v>
      </c>
      <c r="K17" s="70">
        <f t="shared" si="12"/>
        <v>0</v>
      </c>
      <c r="L17" s="70">
        <f t="shared" si="12"/>
        <v>0</v>
      </c>
      <c r="M17" s="70">
        <f t="shared" si="12"/>
        <v>0</v>
      </c>
      <c r="N17" s="70">
        <f t="shared" si="12"/>
        <v>0</v>
      </c>
      <c r="O17" s="71">
        <f>SUM(I17:M17)</f>
        <v>0</v>
      </c>
    </row>
    <row r="18" spans="2:26" x14ac:dyDescent="0.3">
      <c r="B18" t="s">
        <v>190</v>
      </c>
      <c r="H18" s="69" t="str">
        <f t="shared" si="6"/>
        <v>E4 - IMPULSIONAR EXCELËNCIA</v>
      </c>
      <c r="I18" s="70">
        <f>I8/$G$8</f>
        <v>0</v>
      </c>
      <c r="J18" s="70">
        <f t="shared" ref="J18:N18" si="13">J8/$G$8</f>
        <v>0</v>
      </c>
      <c r="K18" s="70">
        <f t="shared" si="13"/>
        <v>0</v>
      </c>
      <c r="L18" s="70">
        <f t="shared" si="13"/>
        <v>0</v>
      </c>
      <c r="M18" s="70">
        <f t="shared" si="13"/>
        <v>0</v>
      </c>
      <c r="N18" s="70">
        <f t="shared" si="13"/>
        <v>0</v>
      </c>
      <c r="O18" s="71">
        <f t="shared" si="9"/>
        <v>0</v>
      </c>
    </row>
    <row r="19" spans="2:26" x14ac:dyDescent="0.3">
      <c r="B19" t="s">
        <v>167</v>
      </c>
      <c r="H19" s="69" t="str">
        <f t="shared" si="6"/>
        <v>Todas as Áreas do Plano Estratégico</v>
      </c>
      <c r="I19" s="70">
        <f>I9/$G$9</f>
        <v>0</v>
      </c>
      <c r="J19" s="70">
        <f t="shared" ref="J19:M19" si="14">J9/$G$9</f>
        <v>0</v>
      </c>
      <c r="K19" s="70">
        <f t="shared" si="14"/>
        <v>0</v>
      </c>
      <c r="L19" s="70">
        <f t="shared" si="14"/>
        <v>0</v>
      </c>
      <c r="M19" s="70">
        <f t="shared" si="14"/>
        <v>0</v>
      </c>
      <c r="N19" s="70">
        <f>N9/$G$9</f>
        <v>0</v>
      </c>
      <c r="O19" s="71">
        <f>SUM(I19:M19)</f>
        <v>0</v>
      </c>
    </row>
    <row r="20" spans="2:26" x14ac:dyDescent="0.3">
      <c r="B20" t="s">
        <v>49</v>
      </c>
    </row>
    <row r="21" spans="2:26" x14ac:dyDescent="0.3">
      <c r="B21" t="s">
        <v>191</v>
      </c>
    </row>
    <row r="22" spans="2:26" ht="43.2" x14ac:dyDescent="0.3">
      <c r="B22" t="s">
        <v>93</v>
      </c>
      <c r="H22" s="68" t="s">
        <v>271</v>
      </c>
      <c r="I22" s="78" t="str">
        <f>E2</f>
        <v>Atualmente não é prioridade</v>
      </c>
      <c r="J22" s="68" t="str">
        <f>E3</f>
        <v>Etapa 1</v>
      </c>
      <c r="K22" s="68" t="str">
        <f>E4</f>
        <v>Etapa 2</v>
      </c>
      <c r="L22" s="68" t="str">
        <f>E5</f>
        <v>Etapa 3</v>
      </c>
      <c r="M22" s="78" t="str">
        <f>E6</f>
        <v>Etapa mais alto alcançado</v>
      </c>
      <c r="N22" s="78" t="str">
        <f>F1</f>
        <v>Padrões identificados como de alta prioridade</v>
      </c>
      <c r="O22" s="68" t="s">
        <v>264</v>
      </c>
    </row>
    <row r="23" spans="2:26" x14ac:dyDescent="0.3">
      <c r="B23" t="s">
        <v>94</v>
      </c>
      <c r="H23" s="69" t="str">
        <f>H12</f>
        <v>S1 - PROGRAMAÇÃO LOCAL</v>
      </c>
      <c r="I23" s="69">
        <f>COUNTIF('S1'!G:G, Data!$E$2)</f>
        <v>0</v>
      </c>
      <c r="J23" s="69">
        <f>COUNTIF('S1'!G:G, Data!$E$3)</f>
        <v>0</v>
      </c>
      <c r="K23" s="69">
        <f>COUNTIF('S1'!G:G, Data!$E$4)</f>
        <v>0</v>
      </c>
      <c r="L23" s="69">
        <f>COUNTIF('S1'!G:G, Data!$E$5)</f>
        <v>0</v>
      </c>
      <c r="M23" s="69">
        <f>COUNTIF('S1'!G:G, Data!$E$6)</f>
        <v>0</v>
      </c>
      <c r="N23" s="69">
        <f>COUNTA('S1'!H2:H19)</f>
        <v>0</v>
      </c>
      <c r="O23" s="80">
        <f>SUM(I23:M23)</f>
        <v>0</v>
      </c>
    </row>
    <row r="24" spans="2:26" x14ac:dyDescent="0.3">
      <c r="B24" t="s">
        <v>192</v>
      </c>
      <c r="H24" s="69" t="str">
        <f t="shared" ref="H24:H29" si="15">H13</f>
        <v>S2 - EMPODERAR ATLETAS E JOVENS</v>
      </c>
      <c r="I24" s="69">
        <f>COUNTIF('S2'!G:G, Data!$E$2)</f>
        <v>0</v>
      </c>
      <c r="J24" s="69">
        <f>COUNTIF('S2'!G:G, Data!$D$3)</f>
        <v>0</v>
      </c>
      <c r="K24" s="69">
        <f>COUNTIF('S2'!G:G, Data!$D$4)</f>
        <v>0</v>
      </c>
      <c r="L24" s="69">
        <f>COUNTIF('S2'!G:G, Data!$D$5)</f>
        <v>0</v>
      </c>
      <c r="M24" s="69">
        <f>COUNTIF('S2'!G:G, Data!$D$6)</f>
        <v>0</v>
      </c>
      <c r="N24" s="69">
        <f>COUNTA('S2'!H2:H8)</f>
        <v>0</v>
      </c>
      <c r="O24" s="80">
        <f>SUM(I24:M24)</f>
        <v>0</v>
      </c>
    </row>
    <row r="25" spans="2:26" x14ac:dyDescent="0.3">
      <c r="B25" t="s">
        <v>8</v>
      </c>
      <c r="H25" s="69" t="str">
        <f t="shared" si="15"/>
        <v>S3 - CRESCER PRÁTICAS INCLUSIVAS</v>
      </c>
      <c r="I25" s="69">
        <f>COUNTIF('S3'!G:G, Data!$E$2)</f>
        <v>0</v>
      </c>
      <c r="J25" s="69">
        <f>COUNTIF('S3'!G:G, Data!$E$3)</f>
        <v>0</v>
      </c>
      <c r="K25" s="69">
        <f>COUNTIF('S3'!G:G, Data!$E$4)</f>
        <v>0</v>
      </c>
      <c r="L25" s="69">
        <f>COUNTIF('S3'!G:G, Data!$E$5)</f>
        <v>0</v>
      </c>
      <c r="M25" s="69">
        <f>COUNTIF('S3'!G:G, Data!$E$6)</f>
        <v>0</v>
      </c>
      <c r="N25" s="69">
        <f xml:space="preserve"> COUNTA('S3'!H2:H6)</f>
        <v>0</v>
      </c>
      <c r="O25" s="80">
        <f>SUM(I25:M25)</f>
        <v>0</v>
      </c>
    </row>
    <row r="26" spans="2:26" x14ac:dyDescent="0.3">
      <c r="B26" t="s">
        <v>193</v>
      </c>
      <c r="H26" s="69" t="str">
        <f t="shared" si="15"/>
        <v>E1 - DIGITALIZAR O MOVIMENTO</v>
      </c>
      <c r="I26" s="69">
        <f>COUNTIF('E1'!G:G, Data!$E$2)</f>
        <v>0</v>
      </c>
      <c r="J26" s="69">
        <f>COUNTIF('E1'!G:G, Data!$E$3)</f>
        <v>0</v>
      </c>
      <c r="K26" s="69">
        <f>COUNTIF('E1'!G:G, Data!$E$4)</f>
        <v>0</v>
      </c>
      <c r="L26" s="69">
        <f>COUNTIF('E1'!G:G, Data!$E$5)</f>
        <v>0</v>
      </c>
      <c r="M26" s="69">
        <f>COUNTIF('E1'!G:G, Data!$E$6)</f>
        <v>0</v>
      </c>
      <c r="N26" s="69">
        <f>COUNTA('E1'!H2:H9)</f>
        <v>0</v>
      </c>
      <c r="O26" s="80">
        <f>SUM(I26:M26)</f>
        <v>0</v>
      </c>
    </row>
    <row r="27" spans="2:26" x14ac:dyDescent="0.3">
      <c r="B27" t="s">
        <v>50</v>
      </c>
      <c r="H27" s="69" t="str">
        <f t="shared" si="15"/>
        <v>E2 - DIVERSIFICAR RECEITAS</v>
      </c>
      <c r="I27" s="69">
        <f>COUNTIF('E2'!G:G, Data!$E$2)</f>
        <v>0</v>
      </c>
      <c r="J27" s="69">
        <f>COUNTIF('E2'!G:G, Data!$E$3)</f>
        <v>0</v>
      </c>
      <c r="K27" s="69">
        <f>COUNTIF('E2'!G:G, Data!$E$4)</f>
        <v>0</v>
      </c>
      <c r="L27" s="69">
        <f>COUNTIF('E2'!G:G, Data!$E$5)</f>
        <v>0</v>
      </c>
      <c r="M27" s="69">
        <f>COUNTIF('E2'!G:G, Data!$E$6)</f>
        <v>0</v>
      </c>
      <c r="N27" s="69">
        <f>COUNTA('E2'!H2:H6)</f>
        <v>0</v>
      </c>
      <c r="O27" s="80">
        <f t="shared" ref="O27:O29" si="16">SUM(I27:M27)</f>
        <v>0</v>
      </c>
    </row>
    <row r="28" spans="2:26" x14ac:dyDescent="0.3">
      <c r="B28" t="s">
        <v>51</v>
      </c>
      <c r="H28" s="69" t="str">
        <f t="shared" si="15"/>
        <v>E3 - CONSTRUIR A MARCA</v>
      </c>
      <c r="I28" s="69">
        <f>COUNTIF('E3'!G:G, Data!$E$2)</f>
        <v>0</v>
      </c>
      <c r="J28" s="69">
        <f>COUNTIF('E3'!G:G, Data!$E$3)</f>
        <v>0</v>
      </c>
      <c r="K28" s="69">
        <f>COUNTIF('E3'!G:G, Data!$E$4)</f>
        <v>0</v>
      </c>
      <c r="L28" s="69">
        <f>COUNTIF('E3'!G:G, Data!$E$5)</f>
        <v>0</v>
      </c>
      <c r="M28" s="69">
        <f>COUNTIF('E3'!G:G, Data!$E$6)</f>
        <v>0</v>
      </c>
      <c r="N28" s="69">
        <f>COUNTA('E3'!H2:H10)</f>
        <v>0</v>
      </c>
      <c r="O28" s="80">
        <f t="shared" si="16"/>
        <v>0</v>
      </c>
    </row>
    <row r="29" spans="2:26" x14ac:dyDescent="0.3">
      <c r="B29" t="s">
        <v>147</v>
      </c>
      <c r="H29" s="69" t="str">
        <f t="shared" si="15"/>
        <v>E4 - IMPULSIONAR EXCELËNCIA</v>
      </c>
      <c r="I29" s="69">
        <f>COUNTIF('E4'!G:G, Data!$E$2)</f>
        <v>0</v>
      </c>
      <c r="J29" s="69">
        <f>COUNTIF('E4'!G:G, Data!$E$3)</f>
        <v>0</v>
      </c>
      <c r="K29" s="69">
        <f>COUNTIF('E4'!G:G, Data!$E$4)</f>
        <v>0</v>
      </c>
      <c r="L29" s="69">
        <f>COUNTIF('E4'!G:G, Data!$E$5)</f>
        <v>0</v>
      </c>
      <c r="M29" s="69">
        <f>COUNTIF('E4'!G:G, Data!$E$6)</f>
        <v>0</v>
      </c>
      <c r="N29" s="69">
        <f>COUNTA('E4'!H2:H18)</f>
        <v>0</v>
      </c>
      <c r="O29" s="80">
        <f t="shared" si="16"/>
        <v>0</v>
      </c>
    </row>
    <row r="30" spans="2:26" x14ac:dyDescent="0.3">
      <c r="B30" t="s">
        <v>194</v>
      </c>
      <c r="H30" s="69" t="str">
        <f>H19</f>
        <v>Todas as Áreas do Plano Estratégico</v>
      </c>
      <c r="I30" s="81">
        <f>SUM(I23:I29)</f>
        <v>0</v>
      </c>
      <c r="J30" s="69">
        <f t="shared" ref="J30:M30" si="17">SUM(J23:J29)</f>
        <v>0</v>
      </c>
      <c r="K30" s="69">
        <f t="shared" si="17"/>
        <v>0</v>
      </c>
      <c r="L30" s="69">
        <f t="shared" si="17"/>
        <v>0</v>
      </c>
      <c r="M30" s="81">
        <f t="shared" si="17"/>
        <v>0</v>
      </c>
      <c r="N30" s="81">
        <f>SUM(N23:N29)</f>
        <v>0</v>
      </c>
      <c r="O30" s="80">
        <f>SUM(O23:O29)</f>
        <v>0</v>
      </c>
    </row>
    <row r="31" spans="2:26" ht="15" customHeight="1" x14ac:dyDescent="0.3">
      <c r="B31" t="s">
        <v>95</v>
      </c>
      <c r="R31"/>
      <c r="S31" s="83"/>
      <c r="T31" s="83"/>
      <c r="U31" s="83"/>
      <c r="V31" s="83"/>
      <c r="W31" s="83"/>
    </row>
    <row r="32" spans="2:26" x14ac:dyDescent="0.3">
      <c r="B32" t="s">
        <v>9</v>
      </c>
      <c r="H32" s="68" t="s">
        <v>272</v>
      </c>
      <c r="I32" s="68" t="str">
        <f t="shared" ref="I32:M32" si="18">I22</f>
        <v>Atualmente não é prioridade</v>
      </c>
      <c r="J32" s="68" t="str">
        <f t="shared" si="18"/>
        <v>Etapa 1</v>
      </c>
      <c r="K32" s="68" t="str">
        <f t="shared" si="18"/>
        <v>Etapa 2</v>
      </c>
      <c r="L32" s="68" t="str">
        <f t="shared" si="18"/>
        <v>Etapa 3</v>
      </c>
      <c r="M32" s="68" t="str">
        <f t="shared" si="18"/>
        <v>Etapa mais alto alcançado</v>
      </c>
      <c r="N32" s="68" t="str">
        <f>F1</f>
        <v>Padrões identificados como de alta prioridade</v>
      </c>
      <c r="O32" s="68" t="s">
        <v>264</v>
      </c>
      <c r="R32"/>
      <c r="S32" s="65"/>
      <c r="T32" s="65"/>
      <c r="U32" s="65"/>
      <c r="V32" s="65"/>
      <c r="W32" s="65"/>
      <c r="X32" s="65"/>
      <c r="Y32" s="65"/>
      <c r="Z32" s="65"/>
    </row>
    <row r="33" spans="2:26" x14ac:dyDescent="0.3">
      <c r="B33" t="s">
        <v>148</v>
      </c>
      <c r="H33" s="69" t="str">
        <f>H2</f>
        <v>S1 - PROGRAMAÇÃO LOCAL</v>
      </c>
      <c r="I33" s="70">
        <f>I23/$G$2</f>
        <v>0</v>
      </c>
      <c r="J33" s="70">
        <f>J23/$G$2</f>
        <v>0</v>
      </c>
      <c r="K33" s="70">
        <f>K23/$G$2</f>
        <v>0</v>
      </c>
      <c r="L33" s="70">
        <f t="shared" ref="L33:L40" si="19">L23/G2</f>
        <v>0</v>
      </c>
      <c r="M33" s="70">
        <f t="shared" ref="M33:M40" si="20">M23/G2</f>
        <v>0</v>
      </c>
      <c r="N33" s="70">
        <f t="shared" ref="N33:N40" si="21">N23/G2</f>
        <v>0</v>
      </c>
      <c r="O33" s="71">
        <f>SUM(I33:M33)</f>
        <v>0</v>
      </c>
      <c r="R33"/>
      <c r="S33"/>
    </row>
    <row r="34" spans="2:26" x14ac:dyDescent="0.3">
      <c r="B34" t="s">
        <v>52</v>
      </c>
      <c r="H34" s="69" t="str">
        <f t="shared" ref="H34:H40" si="22">H3</f>
        <v>S2 - EMPODERAR ATLETAS E JOVENS</v>
      </c>
      <c r="I34" s="70">
        <f>I24/$G$3</f>
        <v>0</v>
      </c>
      <c r="J34" s="70">
        <f>J24/$G$3</f>
        <v>0</v>
      </c>
      <c r="K34" s="70">
        <f>K24/$G$3</f>
        <v>0</v>
      </c>
      <c r="L34" s="70">
        <f t="shared" si="19"/>
        <v>0</v>
      </c>
      <c r="M34" s="70">
        <f t="shared" si="20"/>
        <v>0</v>
      </c>
      <c r="N34" s="70">
        <f t="shared" si="21"/>
        <v>0</v>
      </c>
      <c r="O34" s="71">
        <f t="shared" ref="O34:O39" si="23">SUM(I34:M34)</f>
        <v>0</v>
      </c>
      <c r="R34"/>
      <c r="S34"/>
    </row>
    <row r="35" spans="2:26" x14ac:dyDescent="0.3">
      <c r="B35" t="s">
        <v>96</v>
      </c>
      <c r="H35" s="69" t="str">
        <f t="shared" si="22"/>
        <v>S3 - CRESCER PRÁTICAS INCLUSIVAS</v>
      </c>
      <c r="I35" s="70">
        <f>I25/$G$4</f>
        <v>0</v>
      </c>
      <c r="J35" s="70">
        <f t="shared" ref="J35:K35" si="24">J25/$G$4</f>
        <v>0</v>
      </c>
      <c r="K35" s="70">
        <f t="shared" si="24"/>
        <v>0</v>
      </c>
      <c r="L35" s="70">
        <f t="shared" si="19"/>
        <v>0</v>
      </c>
      <c r="M35" s="70">
        <f t="shared" si="20"/>
        <v>0</v>
      </c>
      <c r="N35" s="70">
        <f t="shared" si="21"/>
        <v>0</v>
      </c>
      <c r="O35" s="71">
        <f t="shared" si="23"/>
        <v>0</v>
      </c>
      <c r="R35"/>
      <c r="S35"/>
    </row>
    <row r="36" spans="2:26" x14ac:dyDescent="0.3">
      <c r="B36" t="s">
        <v>10</v>
      </c>
      <c r="H36" s="69" t="str">
        <f t="shared" si="22"/>
        <v>E1 - DIGITALIZAR O MOVIMENTO</v>
      </c>
      <c r="I36" s="70">
        <f>I26/$G$5</f>
        <v>0</v>
      </c>
      <c r="J36" s="70">
        <f t="shared" ref="J36:K36" si="25">J26/$G$5</f>
        <v>0</v>
      </c>
      <c r="K36" s="70">
        <f t="shared" si="25"/>
        <v>0</v>
      </c>
      <c r="L36" s="70">
        <f t="shared" si="19"/>
        <v>0</v>
      </c>
      <c r="M36" s="70">
        <f t="shared" si="20"/>
        <v>0</v>
      </c>
      <c r="N36" s="70">
        <f t="shared" si="21"/>
        <v>0</v>
      </c>
      <c r="O36" s="71">
        <f t="shared" si="23"/>
        <v>0</v>
      </c>
      <c r="R36"/>
      <c r="S36"/>
    </row>
    <row r="37" spans="2:26" x14ac:dyDescent="0.3">
      <c r="B37" t="s">
        <v>11</v>
      </c>
      <c r="H37" s="69" t="str">
        <f t="shared" si="22"/>
        <v>E2 - DIVERSIFICAR RECEITAS</v>
      </c>
      <c r="I37" s="70">
        <f>I27/$G$6</f>
        <v>0</v>
      </c>
      <c r="J37" s="70">
        <f t="shared" ref="J37:K37" si="26">J27/$G$6</f>
        <v>0</v>
      </c>
      <c r="K37" s="70">
        <f t="shared" si="26"/>
        <v>0</v>
      </c>
      <c r="L37" s="70">
        <f t="shared" si="19"/>
        <v>0</v>
      </c>
      <c r="M37" s="70">
        <f t="shared" si="20"/>
        <v>0</v>
      </c>
      <c r="N37" s="70">
        <f t="shared" si="21"/>
        <v>0</v>
      </c>
      <c r="O37" s="71">
        <f t="shared" si="23"/>
        <v>0</v>
      </c>
      <c r="R37"/>
      <c r="S37"/>
    </row>
    <row r="38" spans="2:26" x14ac:dyDescent="0.3">
      <c r="B38" t="s">
        <v>53</v>
      </c>
      <c r="H38" s="69" t="str">
        <f t="shared" si="22"/>
        <v>E3 - CONSTRUIR A MARCA</v>
      </c>
      <c r="I38" s="70">
        <f>I28/$G$7</f>
        <v>0</v>
      </c>
      <c r="J38" s="70">
        <f>J28/$G$7</f>
        <v>0</v>
      </c>
      <c r="K38" s="70">
        <f t="shared" ref="K38" si="27">K28/$G$7</f>
        <v>0</v>
      </c>
      <c r="L38" s="70">
        <f t="shared" si="19"/>
        <v>0</v>
      </c>
      <c r="M38" s="70">
        <f t="shared" si="20"/>
        <v>0</v>
      </c>
      <c r="N38" s="70">
        <f t="shared" si="21"/>
        <v>0</v>
      </c>
      <c r="O38" s="71">
        <f t="shared" si="23"/>
        <v>0</v>
      </c>
      <c r="R38"/>
      <c r="S38"/>
    </row>
    <row r="39" spans="2:26" x14ac:dyDescent="0.3">
      <c r="B39" t="s">
        <v>195</v>
      </c>
      <c r="H39" s="69" t="str">
        <f t="shared" si="22"/>
        <v>E4 - IMPULSIONAR EXCELËNCIA</v>
      </c>
      <c r="I39" s="70">
        <f>I29/$G$8</f>
        <v>0</v>
      </c>
      <c r="J39" s="70">
        <f>J29/$G$8</f>
        <v>0</v>
      </c>
      <c r="K39" s="70">
        <f t="shared" ref="K39" si="28">K29/$G$8</f>
        <v>0</v>
      </c>
      <c r="L39" s="70">
        <f t="shared" si="19"/>
        <v>0</v>
      </c>
      <c r="M39" s="70">
        <f t="shared" si="20"/>
        <v>0</v>
      </c>
      <c r="N39" s="70">
        <f t="shared" si="21"/>
        <v>0</v>
      </c>
      <c r="O39" s="71">
        <f t="shared" si="23"/>
        <v>0</v>
      </c>
      <c r="R39"/>
      <c r="S39"/>
    </row>
    <row r="40" spans="2:26" x14ac:dyDescent="0.3">
      <c r="B40" t="s">
        <v>12</v>
      </c>
      <c r="H40" s="69" t="str">
        <f t="shared" si="22"/>
        <v>Todas as Áreas do Plano Estratégico</v>
      </c>
      <c r="I40" s="70">
        <f>I30/$G$9</f>
        <v>0</v>
      </c>
      <c r="J40" s="70">
        <f t="shared" ref="J40:K40" si="29">J30/$G$9</f>
        <v>0</v>
      </c>
      <c r="K40" s="70">
        <f t="shared" si="29"/>
        <v>0</v>
      </c>
      <c r="L40" s="70">
        <f t="shared" si="19"/>
        <v>0</v>
      </c>
      <c r="M40" s="70">
        <f t="shared" si="20"/>
        <v>0</v>
      </c>
      <c r="N40" s="70">
        <f t="shared" si="21"/>
        <v>0</v>
      </c>
      <c r="O40" s="71">
        <f>SUM(I40:M40)</f>
        <v>0</v>
      </c>
      <c r="R40"/>
      <c r="S40" s="84"/>
    </row>
    <row r="41" spans="2:26" x14ac:dyDescent="0.3">
      <c r="B41" t="s">
        <v>196</v>
      </c>
      <c r="R41"/>
      <c r="S41"/>
    </row>
    <row r="42" spans="2:26" x14ac:dyDescent="0.3">
      <c r="B42" t="s">
        <v>13</v>
      </c>
      <c r="R42"/>
      <c r="S42" s="65"/>
      <c r="T42" s="65"/>
      <c r="U42" s="65"/>
      <c r="V42" s="65"/>
      <c r="W42" s="65"/>
      <c r="X42" s="65"/>
      <c r="Y42" s="65"/>
      <c r="Z42" s="65"/>
    </row>
    <row r="43" spans="2:26" x14ac:dyDescent="0.3">
      <c r="B43" t="s">
        <v>149</v>
      </c>
      <c r="R43"/>
      <c r="S43"/>
      <c r="T43" s="85"/>
      <c r="U43" s="85"/>
      <c r="V43" s="85"/>
      <c r="W43" s="85"/>
      <c r="X43" s="85"/>
      <c r="Y43" s="85"/>
      <c r="Z43" s="77"/>
    </row>
    <row r="44" spans="2:26" x14ac:dyDescent="0.3">
      <c r="B44" t="s">
        <v>82</v>
      </c>
      <c r="R44"/>
      <c r="S44"/>
      <c r="T44" s="85"/>
      <c r="U44" s="85"/>
      <c r="V44" s="85"/>
      <c r="W44" s="85"/>
      <c r="X44" s="85"/>
      <c r="Y44" s="85"/>
      <c r="Z44" s="77"/>
    </row>
    <row r="45" spans="2:26" x14ac:dyDescent="0.3">
      <c r="B45" t="s">
        <v>83</v>
      </c>
      <c r="R45"/>
      <c r="S45"/>
      <c r="T45" s="85"/>
      <c r="U45" s="85"/>
      <c r="V45" s="85"/>
      <c r="W45" s="85"/>
      <c r="X45" s="85"/>
      <c r="Y45" s="85"/>
      <c r="Z45" s="77"/>
    </row>
    <row r="46" spans="2:26" x14ac:dyDescent="0.3">
      <c r="B46" t="s">
        <v>150</v>
      </c>
      <c r="R46"/>
      <c r="S46"/>
      <c r="T46" s="85"/>
      <c r="U46" s="85"/>
      <c r="V46" s="85"/>
      <c r="W46" s="85"/>
      <c r="X46" s="85"/>
      <c r="Y46" s="85"/>
      <c r="Z46" s="77"/>
    </row>
    <row r="47" spans="2:26" x14ac:dyDescent="0.3">
      <c r="B47" t="s">
        <v>214</v>
      </c>
      <c r="R47"/>
      <c r="S47"/>
      <c r="T47" s="85"/>
      <c r="U47" s="85"/>
      <c r="V47" s="85"/>
      <c r="W47" s="85"/>
      <c r="X47" s="85"/>
      <c r="Y47" s="85"/>
      <c r="Z47" s="77"/>
    </row>
    <row r="48" spans="2:26" x14ac:dyDescent="0.3">
      <c r="B48" t="s">
        <v>168</v>
      </c>
      <c r="R48"/>
      <c r="S48"/>
      <c r="T48" s="85"/>
      <c r="U48" s="85"/>
      <c r="V48" s="85"/>
      <c r="W48" s="85"/>
      <c r="X48" s="85"/>
      <c r="Y48" s="85"/>
      <c r="Z48" s="77"/>
    </row>
    <row r="49" spans="2:26" x14ac:dyDescent="0.3">
      <c r="B49" t="s">
        <v>14</v>
      </c>
      <c r="R49"/>
      <c r="S49"/>
      <c r="T49" s="85"/>
      <c r="U49" s="85"/>
      <c r="V49" s="85"/>
      <c r="W49" s="85"/>
      <c r="X49" s="85"/>
      <c r="Y49" s="85"/>
      <c r="Z49" s="77"/>
    </row>
    <row r="50" spans="2:26" x14ac:dyDescent="0.3">
      <c r="B50" t="s">
        <v>215</v>
      </c>
      <c r="S50"/>
      <c r="T50" s="85"/>
      <c r="U50" s="85"/>
      <c r="V50" s="85"/>
      <c r="W50" s="85"/>
      <c r="X50" s="85"/>
      <c r="Y50" s="85"/>
      <c r="Z50" s="77"/>
    </row>
    <row r="51" spans="2:26" x14ac:dyDescent="0.3">
      <c r="B51" t="s">
        <v>151</v>
      </c>
    </row>
    <row r="52" spans="2:26" x14ac:dyDescent="0.3">
      <c r="B52" t="s">
        <v>15</v>
      </c>
    </row>
    <row r="53" spans="2:26" x14ac:dyDescent="0.3">
      <c r="B53" t="s">
        <v>97</v>
      </c>
    </row>
    <row r="54" spans="2:26" x14ac:dyDescent="0.3">
      <c r="B54" t="s">
        <v>152</v>
      </c>
    </row>
    <row r="55" spans="2:26" x14ac:dyDescent="0.3">
      <c r="B55" t="s">
        <v>197</v>
      </c>
    </row>
    <row r="56" spans="2:26" x14ac:dyDescent="0.3">
      <c r="B56" t="s">
        <v>98</v>
      </c>
    </row>
    <row r="57" spans="2:26" x14ac:dyDescent="0.3">
      <c r="B57" t="s">
        <v>99</v>
      </c>
    </row>
    <row r="58" spans="2:26" x14ac:dyDescent="0.3">
      <c r="B58" t="s">
        <v>216</v>
      </c>
    </row>
    <row r="59" spans="2:26" ht="14.4" customHeight="1" x14ac:dyDescent="0.3">
      <c r="B59" t="s">
        <v>16</v>
      </c>
    </row>
    <row r="60" spans="2:26" x14ac:dyDescent="0.3">
      <c r="B60" t="s">
        <v>100</v>
      </c>
    </row>
    <row r="61" spans="2:26" x14ac:dyDescent="0.3">
      <c r="B61" t="s">
        <v>217</v>
      </c>
    </row>
    <row r="62" spans="2:26" x14ac:dyDescent="0.3">
      <c r="B62" t="s">
        <v>169</v>
      </c>
    </row>
    <row r="63" spans="2:26" x14ac:dyDescent="0.3">
      <c r="B63" t="s">
        <v>198</v>
      </c>
    </row>
    <row r="64" spans="2:26" x14ac:dyDescent="0.3">
      <c r="B64" t="s">
        <v>153</v>
      </c>
    </row>
    <row r="65" spans="2:2" x14ac:dyDescent="0.3">
      <c r="B65" t="s">
        <v>154</v>
      </c>
    </row>
    <row r="66" spans="2:2" x14ac:dyDescent="0.3">
      <c r="B66" t="s">
        <v>170</v>
      </c>
    </row>
    <row r="67" spans="2:2" x14ac:dyDescent="0.3">
      <c r="B67" t="s">
        <v>155</v>
      </c>
    </row>
    <row r="68" spans="2:2" x14ac:dyDescent="0.3">
      <c r="B68" t="s">
        <v>17</v>
      </c>
    </row>
    <row r="69" spans="2:2" x14ac:dyDescent="0.3">
      <c r="B69" t="s">
        <v>101</v>
      </c>
    </row>
    <row r="70" spans="2:2" x14ac:dyDescent="0.3">
      <c r="B70" t="s">
        <v>18</v>
      </c>
    </row>
    <row r="71" spans="2:2" x14ac:dyDescent="0.3">
      <c r="B71" t="s">
        <v>19</v>
      </c>
    </row>
    <row r="72" spans="2:2" x14ac:dyDescent="0.3">
      <c r="B72" t="s">
        <v>102</v>
      </c>
    </row>
    <row r="73" spans="2:2" x14ac:dyDescent="0.3">
      <c r="B73" t="s">
        <v>54</v>
      </c>
    </row>
    <row r="74" spans="2:2" x14ac:dyDescent="0.3">
      <c r="B74" t="s">
        <v>103</v>
      </c>
    </row>
    <row r="75" spans="2:2" x14ac:dyDescent="0.3">
      <c r="B75" t="s">
        <v>218</v>
      </c>
    </row>
    <row r="76" spans="2:2" x14ac:dyDescent="0.3">
      <c r="B76" t="s">
        <v>104</v>
      </c>
    </row>
    <row r="77" spans="2:2" x14ac:dyDescent="0.3">
      <c r="B77" t="s">
        <v>219</v>
      </c>
    </row>
    <row r="78" spans="2:2" x14ac:dyDescent="0.3">
      <c r="B78" t="s">
        <v>105</v>
      </c>
    </row>
    <row r="79" spans="2:2" x14ac:dyDescent="0.3">
      <c r="B79" t="s">
        <v>106</v>
      </c>
    </row>
    <row r="80" spans="2:2" x14ac:dyDescent="0.3">
      <c r="B80" t="s">
        <v>20</v>
      </c>
    </row>
    <row r="81" spans="2:2" x14ac:dyDescent="0.3">
      <c r="B81" t="s">
        <v>107</v>
      </c>
    </row>
    <row r="82" spans="2:2" x14ac:dyDescent="0.3">
      <c r="B82" t="s">
        <v>108</v>
      </c>
    </row>
    <row r="83" spans="2:2" x14ac:dyDescent="0.3">
      <c r="B83" t="s">
        <v>199</v>
      </c>
    </row>
    <row r="84" spans="2:2" x14ac:dyDescent="0.3">
      <c r="B84" t="s">
        <v>55</v>
      </c>
    </row>
    <row r="85" spans="2:2" x14ac:dyDescent="0.3">
      <c r="B85" t="s">
        <v>156</v>
      </c>
    </row>
    <row r="86" spans="2:2" x14ac:dyDescent="0.3">
      <c r="B86" t="s">
        <v>21</v>
      </c>
    </row>
    <row r="87" spans="2:2" x14ac:dyDescent="0.3">
      <c r="B87" t="s">
        <v>22</v>
      </c>
    </row>
    <row r="88" spans="2:2" x14ac:dyDescent="0.3">
      <c r="B88" t="s">
        <v>200</v>
      </c>
    </row>
    <row r="89" spans="2:2" x14ac:dyDescent="0.3">
      <c r="B89" t="s">
        <v>201</v>
      </c>
    </row>
    <row r="90" spans="2:2" x14ac:dyDescent="0.3">
      <c r="B90" t="s">
        <v>220</v>
      </c>
    </row>
    <row r="91" spans="2:2" x14ac:dyDescent="0.3">
      <c r="B91" t="s">
        <v>109</v>
      </c>
    </row>
    <row r="92" spans="2:2" x14ac:dyDescent="0.3">
      <c r="B92" t="s">
        <v>157</v>
      </c>
    </row>
    <row r="93" spans="2:2" x14ac:dyDescent="0.3">
      <c r="B93" t="s">
        <v>84</v>
      </c>
    </row>
    <row r="94" spans="2:2" x14ac:dyDescent="0.3">
      <c r="B94" t="s">
        <v>110</v>
      </c>
    </row>
    <row r="95" spans="2:2" x14ac:dyDescent="0.3">
      <c r="B95" t="s">
        <v>111</v>
      </c>
    </row>
    <row r="96" spans="2:2" x14ac:dyDescent="0.3">
      <c r="B96" t="s">
        <v>221</v>
      </c>
    </row>
    <row r="97" spans="2:2" x14ac:dyDescent="0.3">
      <c r="B97" t="s">
        <v>222</v>
      </c>
    </row>
    <row r="98" spans="2:2" x14ac:dyDescent="0.3">
      <c r="B98" t="s">
        <v>223</v>
      </c>
    </row>
    <row r="99" spans="2:2" x14ac:dyDescent="0.3">
      <c r="B99" t="s">
        <v>56</v>
      </c>
    </row>
    <row r="100" spans="2:2" x14ac:dyDescent="0.3">
      <c r="B100" t="s">
        <v>224</v>
      </c>
    </row>
    <row r="101" spans="2:2" x14ac:dyDescent="0.3">
      <c r="B101" t="s">
        <v>171</v>
      </c>
    </row>
    <row r="102" spans="2:2" x14ac:dyDescent="0.3">
      <c r="B102" t="s">
        <v>172</v>
      </c>
    </row>
    <row r="103" spans="2:2" x14ac:dyDescent="0.3">
      <c r="B103" t="s">
        <v>112</v>
      </c>
    </row>
    <row r="104" spans="2:2" x14ac:dyDescent="0.3">
      <c r="B104" t="s">
        <v>113</v>
      </c>
    </row>
    <row r="105" spans="2:2" x14ac:dyDescent="0.3">
      <c r="B105" t="s">
        <v>114</v>
      </c>
    </row>
    <row r="106" spans="2:2" x14ac:dyDescent="0.3">
      <c r="B106" t="s">
        <v>115</v>
      </c>
    </row>
    <row r="107" spans="2:2" x14ac:dyDescent="0.3">
      <c r="B107" t="s">
        <v>202</v>
      </c>
    </row>
    <row r="108" spans="2:2" x14ac:dyDescent="0.3">
      <c r="B108" t="s">
        <v>173</v>
      </c>
    </row>
    <row r="109" spans="2:2" x14ac:dyDescent="0.3">
      <c r="B109" t="s">
        <v>225</v>
      </c>
    </row>
    <row r="110" spans="2:2" x14ac:dyDescent="0.3">
      <c r="B110" t="s">
        <v>116</v>
      </c>
    </row>
    <row r="111" spans="2:2" x14ac:dyDescent="0.3">
      <c r="B111" t="s">
        <v>226</v>
      </c>
    </row>
    <row r="112" spans="2:2" x14ac:dyDescent="0.3">
      <c r="B112" t="s">
        <v>23</v>
      </c>
    </row>
    <row r="113" spans="2:2" x14ac:dyDescent="0.3">
      <c r="B113" t="s">
        <v>57</v>
      </c>
    </row>
    <row r="114" spans="2:2" x14ac:dyDescent="0.3">
      <c r="B114" t="s">
        <v>85</v>
      </c>
    </row>
    <row r="115" spans="2:2" x14ac:dyDescent="0.3">
      <c r="B115" t="s">
        <v>117</v>
      </c>
    </row>
    <row r="116" spans="2:2" x14ac:dyDescent="0.3">
      <c r="B116" t="s">
        <v>174</v>
      </c>
    </row>
    <row r="117" spans="2:2" x14ac:dyDescent="0.3">
      <c r="B117" t="s">
        <v>118</v>
      </c>
    </row>
    <row r="118" spans="2:2" x14ac:dyDescent="0.3">
      <c r="B118" t="s">
        <v>58</v>
      </c>
    </row>
    <row r="119" spans="2:2" x14ac:dyDescent="0.3">
      <c r="B119" t="s">
        <v>119</v>
      </c>
    </row>
    <row r="120" spans="2:2" x14ac:dyDescent="0.3">
      <c r="B120" t="s">
        <v>175</v>
      </c>
    </row>
    <row r="121" spans="2:2" x14ac:dyDescent="0.3">
      <c r="B121" t="s">
        <v>24</v>
      </c>
    </row>
    <row r="122" spans="2:2" x14ac:dyDescent="0.3">
      <c r="B122" t="s">
        <v>25</v>
      </c>
    </row>
    <row r="123" spans="2:2" x14ac:dyDescent="0.3">
      <c r="B123" t="s">
        <v>176</v>
      </c>
    </row>
    <row r="124" spans="2:2" x14ac:dyDescent="0.3">
      <c r="B124" t="s">
        <v>120</v>
      </c>
    </row>
    <row r="125" spans="2:2" x14ac:dyDescent="0.3">
      <c r="B125" t="s">
        <v>121</v>
      </c>
    </row>
    <row r="126" spans="2:2" x14ac:dyDescent="0.3">
      <c r="B126" t="s">
        <v>227</v>
      </c>
    </row>
    <row r="127" spans="2:2" x14ac:dyDescent="0.3">
      <c r="B127" t="s">
        <v>122</v>
      </c>
    </row>
    <row r="128" spans="2:2" x14ac:dyDescent="0.3">
      <c r="B128" t="s">
        <v>86</v>
      </c>
    </row>
    <row r="129" spans="2:2" x14ac:dyDescent="0.3">
      <c r="B129" t="s">
        <v>26</v>
      </c>
    </row>
    <row r="130" spans="2:2" x14ac:dyDescent="0.3">
      <c r="B130" t="s">
        <v>228</v>
      </c>
    </row>
    <row r="131" spans="2:2" x14ac:dyDescent="0.3">
      <c r="B131" t="s">
        <v>27</v>
      </c>
    </row>
    <row r="132" spans="2:2" x14ac:dyDescent="0.3">
      <c r="B132" t="s">
        <v>59</v>
      </c>
    </row>
    <row r="133" spans="2:2" x14ac:dyDescent="0.3">
      <c r="B133" t="s">
        <v>60</v>
      </c>
    </row>
    <row r="134" spans="2:2" x14ac:dyDescent="0.3">
      <c r="B134" t="s">
        <v>28</v>
      </c>
    </row>
    <row r="135" spans="2:2" x14ac:dyDescent="0.3">
      <c r="B135" t="s">
        <v>123</v>
      </c>
    </row>
    <row r="136" spans="2:2" x14ac:dyDescent="0.3">
      <c r="B136" t="s">
        <v>61</v>
      </c>
    </row>
    <row r="137" spans="2:2" x14ac:dyDescent="0.3">
      <c r="B137" t="s">
        <v>229</v>
      </c>
    </row>
    <row r="138" spans="2:2" x14ac:dyDescent="0.3">
      <c r="B138" t="s">
        <v>230</v>
      </c>
    </row>
    <row r="139" spans="2:2" x14ac:dyDescent="0.3">
      <c r="B139" t="s">
        <v>177</v>
      </c>
    </row>
    <row r="140" spans="2:2" x14ac:dyDescent="0.3">
      <c r="B140" t="s">
        <v>29</v>
      </c>
    </row>
    <row r="141" spans="2:2" x14ac:dyDescent="0.3">
      <c r="B141" t="s">
        <v>158</v>
      </c>
    </row>
    <row r="142" spans="2:2" x14ac:dyDescent="0.3">
      <c r="B142" t="s">
        <v>231</v>
      </c>
    </row>
    <row r="143" spans="2:2" x14ac:dyDescent="0.3">
      <c r="B143" t="s">
        <v>62</v>
      </c>
    </row>
    <row r="144" spans="2:2" x14ac:dyDescent="0.3">
      <c r="B144" t="s">
        <v>232</v>
      </c>
    </row>
    <row r="145" spans="2:2" x14ac:dyDescent="0.3">
      <c r="B145" t="s">
        <v>233</v>
      </c>
    </row>
    <row r="146" spans="2:2" x14ac:dyDescent="0.3">
      <c r="B146" t="s">
        <v>234</v>
      </c>
    </row>
    <row r="147" spans="2:2" x14ac:dyDescent="0.3">
      <c r="B147" t="s">
        <v>124</v>
      </c>
    </row>
    <row r="148" spans="2:2" x14ac:dyDescent="0.3">
      <c r="B148" t="s">
        <v>125</v>
      </c>
    </row>
    <row r="149" spans="2:2" x14ac:dyDescent="0.3">
      <c r="B149" t="s">
        <v>87</v>
      </c>
    </row>
    <row r="150" spans="2:2" x14ac:dyDescent="0.3">
      <c r="B150" t="s">
        <v>235</v>
      </c>
    </row>
    <row r="151" spans="2:2" x14ac:dyDescent="0.3">
      <c r="B151" t="s">
        <v>126</v>
      </c>
    </row>
    <row r="152" spans="2:2" x14ac:dyDescent="0.3">
      <c r="B152" t="s">
        <v>178</v>
      </c>
    </row>
    <row r="153" spans="2:2" x14ac:dyDescent="0.3">
      <c r="B153" t="s">
        <v>30</v>
      </c>
    </row>
    <row r="154" spans="2:2" x14ac:dyDescent="0.3">
      <c r="B154" t="s">
        <v>63</v>
      </c>
    </row>
    <row r="155" spans="2:2" x14ac:dyDescent="0.3">
      <c r="B155" t="s">
        <v>31</v>
      </c>
    </row>
    <row r="156" spans="2:2" x14ac:dyDescent="0.3">
      <c r="B156" t="s">
        <v>64</v>
      </c>
    </row>
    <row r="157" spans="2:2" x14ac:dyDescent="0.3">
      <c r="B157" t="s">
        <v>236</v>
      </c>
    </row>
    <row r="158" spans="2:2" x14ac:dyDescent="0.3">
      <c r="B158" t="s">
        <v>65</v>
      </c>
    </row>
    <row r="159" spans="2:2" x14ac:dyDescent="0.3">
      <c r="B159" t="s">
        <v>66</v>
      </c>
    </row>
    <row r="160" spans="2:2" x14ac:dyDescent="0.3">
      <c r="B160" t="s">
        <v>127</v>
      </c>
    </row>
    <row r="161" spans="2:2" x14ac:dyDescent="0.3">
      <c r="B161" t="s">
        <v>237</v>
      </c>
    </row>
    <row r="162" spans="2:2" x14ac:dyDescent="0.3">
      <c r="B162" t="s">
        <v>238</v>
      </c>
    </row>
    <row r="163" spans="2:2" x14ac:dyDescent="0.3">
      <c r="B163" t="s">
        <v>239</v>
      </c>
    </row>
    <row r="164" spans="2:2" x14ac:dyDescent="0.3">
      <c r="B164" t="s">
        <v>240</v>
      </c>
    </row>
    <row r="165" spans="2:2" x14ac:dyDescent="0.3">
      <c r="B165" t="s">
        <v>67</v>
      </c>
    </row>
    <row r="166" spans="2:2" x14ac:dyDescent="0.3">
      <c r="B166" t="s">
        <v>261</v>
      </c>
    </row>
    <row r="167" spans="2:2" x14ac:dyDescent="0.3">
      <c r="B167" t="s">
        <v>159</v>
      </c>
    </row>
    <row r="168" spans="2:2" x14ac:dyDescent="0.3">
      <c r="B168" t="s">
        <v>32</v>
      </c>
    </row>
    <row r="169" spans="2:2" x14ac:dyDescent="0.3">
      <c r="B169" t="s">
        <v>33</v>
      </c>
    </row>
    <row r="170" spans="2:2" x14ac:dyDescent="0.3">
      <c r="B170" t="s">
        <v>68</v>
      </c>
    </row>
    <row r="171" spans="2:2" x14ac:dyDescent="0.3">
      <c r="B171" t="s">
        <v>241</v>
      </c>
    </row>
    <row r="172" spans="2:2" x14ac:dyDescent="0.3">
      <c r="B172" t="s">
        <v>242</v>
      </c>
    </row>
    <row r="173" spans="2:2" x14ac:dyDescent="0.3">
      <c r="B173" t="s">
        <v>128</v>
      </c>
    </row>
    <row r="174" spans="2:2" x14ac:dyDescent="0.3">
      <c r="B174" t="s">
        <v>260</v>
      </c>
    </row>
    <row r="175" spans="2:2" x14ac:dyDescent="0.3">
      <c r="B175" t="s">
        <v>129</v>
      </c>
    </row>
    <row r="176" spans="2:2" x14ac:dyDescent="0.3">
      <c r="B176" t="s">
        <v>243</v>
      </c>
    </row>
    <row r="177" spans="2:2" x14ac:dyDescent="0.3">
      <c r="B177" t="s">
        <v>244</v>
      </c>
    </row>
    <row r="178" spans="2:2" x14ac:dyDescent="0.3">
      <c r="B178" t="s">
        <v>179</v>
      </c>
    </row>
    <row r="179" spans="2:2" x14ac:dyDescent="0.3">
      <c r="B179" t="s">
        <v>245</v>
      </c>
    </row>
    <row r="180" spans="2:2" x14ac:dyDescent="0.3">
      <c r="B180" t="s">
        <v>69</v>
      </c>
    </row>
    <row r="181" spans="2:2" x14ac:dyDescent="0.3">
      <c r="B181" t="s">
        <v>70</v>
      </c>
    </row>
    <row r="182" spans="2:2" x14ac:dyDescent="0.3">
      <c r="B182" t="s">
        <v>180</v>
      </c>
    </row>
    <row r="183" spans="2:2" x14ac:dyDescent="0.3">
      <c r="B183" t="s">
        <v>160</v>
      </c>
    </row>
    <row r="184" spans="2:2" x14ac:dyDescent="0.3">
      <c r="B184" t="s">
        <v>71</v>
      </c>
    </row>
    <row r="185" spans="2:2" x14ac:dyDescent="0.3">
      <c r="B185" t="s">
        <v>161</v>
      </c>
    </row>
    <row r="186" spans="2:2" x14ac:dyDescent="0.3">
      <c r="B186" t="s">
        <v>246</v>
      </c>
    </row>
    <row r="187" spans="2:2" x14ac:dyDescent="0.3">
      <c r="B187" t="s">
        <v>162</v>
      </c>
    </row>
    <row r="188" spans="2:2" x14ac:dyDescent="0.3">
      <c r="B188" t="s">
        <v>72</v>
      </c>
    </row>
    <row r="189" spans="2:2" x14ac:dyDescent="0.3">
      <c r="B189" t="s">
        <v>130</v>
      </c>
    </row>
    <row r="190" spans="2:2" x14ac:dyDescent="0.3">
      <c r="B190" t="s">
        <v>131</v>
      </c>
    </row>
    <row r="191" spans="2:2" x14ac:dyDescent="0.3">
      <c r="B191" t="s">
        <v>163</v>
      </c>
    </row>
    <row r="192" spans="2:2" x14ac:dyDescent="0.3">
      <c r="B192" t="s">
        <v>181</v>
      </c>
    </row>
    <row r="193" spans="2:2" x14ac:dyDescent="0.3">
      <c r="B193" t="s">
        <v>247</v>
      </c>
    </row>
    <row r="194" spans="2:2" x14ac:dyDescent="0.3">
      <c r="B194" t="s">
        <v>132</v>
      </c>
    </row>
    <row r="195" spans="2:2" x14ac:dyDescent="0.3">
      <c r="B195" t="s">
        <v>133</v>
      </c>
    </row>
    <row r="196" spans="2:2" x14ac:dyDescent="0.3">
      <c r="B196" t="s">
        <v>34</v>
      </c>
    </row>
    <row r="197" spans="2:2" x14ac:dyDescent="0.3">
      <c r="B197" t="s">
        <v>73</v>
      </c>
    </row>
    <row r="198" spans="2:2" x14ac:dyDescent="0.3">
      <c r="B198" t="s">
        <v>134</v>
      </c>
    </row>
    <row r="199" spans="2:2" x14ac:dyDescent="0.3">
      <c r="B199" t="s">
        <v>182</v>
      </c>
    </row>
    <row r="200" spans="2:2" x14ac:dyDescent="0.3">
      <c r="B200" t="s">
        <v>35</v>
      </c>
    </row>
    <row r="201" spans="2:2" x14ac:dyDescent="0.3">
      <c r="B201" t="s">
        <v>135</v>
      </c>
    </row>
    <row r="202" spans="2:2" x14ac:dyDescent="0.3">
      <c r="B202" t="s">
        <v>74</v>
      </c>
    </row>
    <row r="203" spans="2:2" x14ac:dyDescent="0.3">
      <c r="B203" t="s">
        <v>36</v>
      </c>
    </row>
    <row r="204" spans="2:2" x14ac:dyDescent="0.3">
      <c r="B204" t="s">
        <v>75</v>
      </c>
    </row>
    <row r="205" spans="2:2" x14ac:dyDescent="0.3">
      <c r="B205" t="s">
        <v>136</v>
      </c>
    </row>
    <row r="206" spans="2:2" x14ac:dyDescent="0.3">
      <c r="B206" t="s">
        <v>137</v>
      </c>
    </row>
    <row r="207" spans="2:2" x14ac:dyDescent="0.3">
      <c r="B207" t="s">
        <v>76</v>
      </c>
    </row>
    <row r="208" spans="2:2" x14ac:dyDescent="0.3">
      <c r="B208" t="s">
        <v>37</v>
      </c>
    </row>
    <row r="209" spans="2:2" x14ac:dyDescent="0.3">
      <c r="B209" t="s">
        <v>38</v>
      </c>
    </row>
    <row r="210" spans="2:2" x14ac:dyDescent="0.3">
      <c r="B210" t="s">
        <v>248</v>
      </c>
    </row>
    <row r="211" spans="2:2" x14ac:dyDescent="0.3">
      <c r="B211" t="s">
        <v>249</v>
      </c>
    </row>
    <row r="212" spans="2:2" x14ac:dyDescent="0.3">
      <c r="B212" t="s">
        <v>39</v>
      </c>
    </row>
    <row r="213" spans="2:2" x14ac:dyDescent="0.3">
      <c r="B213" t="s">
        <v>250</v>
      </c>
    </row>
    <row r="214" spans="2:2" x14ac:dyDescent="0.3">
      <c r="B214" t="s">
        <v>138</v>
      </c>
    </row>
    <row r="215" spans="2:2" x14ac:dyDescent="0.3">
      <c r="B215" t="s">
        <v>203</v>
      </c>
    </row>
    <row r="216" spans="2:2" x14ac:dyDescent="0.3">
      <c r="B216" t="s">
        <v>204</v>
      </c>
    </row>
    <row r="217" spans="2:2" x14ac:dyDescent="0.3">
      <c r="B217" t="s">
        <v>205</v>
      </c>
    </row>
    <row r="218" spans="2:2" x14ac:dyDescent="0.3">
      <c r="B218" t="s">
        <v>206</v>
      </c>
    </row>
    <row r="219" spans="2:2" x14ac:dyDescent="0.3">
      <c r="B219" t="s">
        <v>183</v>
      </c>
    </row>
    <row r="220" spans="2:2" x14ac:dyDescent="0.3">
      <c r="B220" t="s">
        <v>207</v>
      </c>
    </row>
    <row r="221" spans="2:2" x14ac:dyDescent="0.3">
      <c r="B221" t="s">
        <v>139</v>
      </c>
    </row>
    <row r="222" spans="2:2" x14ac:dyDescent="0.3">
      <c r="B222" t="s">
        <v>140</v>
      </c>
    </row>
    <row r="223" spans="2:2" x14ac:dyDescent="0.3">
      <c r="B223" t="s">
        <v>184</v>
      </c>
    </row>
    <row r="224" spans="2:2" x14ac:dyDescent="0.3">
      <c r="B224" t="s">
        <v>141</v>
      </c>
    </row>
    <row r="225" spans="2:2" x14ac:dyDescent="0.3">
      <c r="B225" t="s">
        <v>40</v>
      </c>
    </row>
    <row r="226" spans="2:2" x14ac:dyDescent="0.3">
      <c r="B226" t="s">
        <v>251</v>
      </c>
    </row>
    <row r="227" spans="2:2" x14ac:dyDescent="0.3">
      <c r="B227" t="s">
        <v>252</v>
      </c>
    </row>
    <row r="228" spans="2:2" x14ac:dyDescent="0.3">
      <c r="B228" t="s">
        <v>77</v>
      </c>
    </row>
    <row r="229" spans="2:2" x14ac:dyDescent="0.3">
      <c r="B229" t="s">
        <v>41</v>
      </c>
    </row>
    <row r="230" spans="2:2" x14ac:dyDescent="0.3">
      <c r="B230" t="s">
        <v>78</v>
      </c>
    </row>
    <row r="231" spans="2:2" x14ac:dyDescent="0.3">
      <c r="B231" t="s">
        <v>42</v>
      </c>
    </row>
    <row r="232" spans="2:2" x14ac:dyDescent="0.3">
      <c r="B232" t="s">
        <v>79</v>
      </c>
    </row>
    <row r="233" spans="2:2" x14ac:dyDescent="0.3">
      <c r="B233" t="s">
        <v>208</v>
      </c>
    </row>
    <row r="234" spans="2:2" x14ac:dyDescent="0.3">
      <c r="B234" t="s">
        <v>185</v>
      </c>
    </row>
    <row r="235" spans="2:2" x14ac:dyDescent="0.3">
      <c r="B235" t="s">
        <v>142</v>
      </c>
    </row>
    <row r="236" spans="2:2" x14ac:dyDescent="0.3">
      <c r="B236" t="s">
        <v>143</v>
      </c>
    </row>
    <row r="237" spans="2:2" x14ac:dyDescent="0.3">
      <c r="B237" t="s">
        <v>43</v>
      </c>
    </row>
    <row r="238" spans="2:2" x14ac:dyDescent="0.3">
      <c r="B238" t="s">
        <v>144</v>
      </c>
    </row>
    <row r="239" spans="2:2" x14ac:dyDescent="0.3">
      <c r="B239" t="s">
        <v>186</v>
      </c>
    </row>
    <row r="240" spans="2:2" x14ac:dyDescent="0.3">
      <c r="B240" t="s">
        <v>164</v>
      </c>
    </row>
    <row r="241" spans="2:2" x14ac:dyDescent="0.3">
      <c r="B241" t="s">
        <v>209</v>
      </c>
    </row>
    <row r="242" spans="2:2" x14ac:dyDescent="0.3">
      <c r="B242" t="s">
        <v>253</v>
      </c>
    </row>
    <row r="243" spans="2:2" x14ac:dyDescent="0.3">
      <c r="B243" t="s">
        <v>145</v>
      </c>
    </row>
    <row r="244" spans="2:2" x14ac:dyDescent="0.3">
      <c r="B244" t="s">
        <v>80</v>
      </c>
    </row>
    <row r="245" spans="2:2" x14ac:dyDescent="0.3">
      <c r="B245" t="s">
        <v>165</v>
      </c>
    </row>
    <row r="246" spans="2:2" x14ac:dyDescent="0.3">
      <c r="B246" t="s">
        <v>254</v>
      </c>
    </row>
    <row r="247" spans="2:2" x14ac:dyDescent="0.3">
      <c r="B247" t="s">
        <v>81</v>
      </c>
    </row>
    <row r="248" spans="2:2" x14ac:dyDescent="0.3">
      <c r="B248" t="s">
        <v>255</v>
      </c>
    </row>
    <row r="249" spans="2:2" x14ac:dyDescent="0.3">
      <c r="B249" t="s">
        <v>256</v>
      </c>
    </row>
    <row r="250" spans="2:2" x14ac:dyDescent="0.3">
      <c r="B250" t="s">
        <v>257</v>
      </c>
    </row>
    <row r="251" spans="2:2" x14ac:dyDescent="0.3">
      <c r="B251" t="s">
        <v>258</v>
      </c>
    </row>
    <row r="252" spans="2:2" x14ac:dyDescent="0.3">
      <c r="B252" t="s">
        <v>259</v>
      </c>
    </row>
    <row r="253" spans="2:2" x14ac:dyDescent="0.3">
      <c r="B253" t="s">
        <v>187</v>
      </c>
    </row>
    <row r="254" spans="2:2" x14ac:dyDescent="0.3">
      <c r="B254" t="s">
        <v>44</v>
      </c>
    </row>
    <row r="255" spans="2:2" x14ac:dyDescent="0.3">
      <c r="B255" t="s">
        <v>45</v>
      </c>
    </row>
  </sheetData>
  <sheetProtection algorithmName="SHA-512" hashValue="I0Ch17BSShUAB9TNfFN5dwrBf1rCA4KTa+i2KqIJTJuaG0hT9QnAl6MtBvHF/T2vAVlag3BlM3IMNRyD1MPf5Q==" saltValue="XPKoS/wKmJxx02Fy2jBb2w==" spinCount="100000" sheet="1" objects="1" scenarios="1"/>
  <sortState xmlns:xlrd2="http://schemas.microsoft.com/office/spreadsheetml/2017/richdata2" ref="B2:B255">
    <sortCondition ref="B2:B255"/>
  </sortState>
  <customSheetViews>
    <customSheetView guid="{90A66CAE-CEC2-457F-A9FB-851135E4D5CF}">
      <selection activeCell="D6" sqref="D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DFDA-487D-4E6E-A2C4-465C3E3BF2BB}">
  <sheetPr>
    <tabColor theme="9" tint="0.79998168889431442"/>
    <pageSetUpPr fitToPage="1"/>
  </sheetPr>
  <dimension ref="A1:K19"/>
  <sheetViews>
    <sheetView showGridLines="0" showRuler="0" view="pageLayout" zoomScale="70" zoomScaleNormal="55" zoomScaleSheetLayoutView="40" zoomScalePageLayoutView="70" workbookViewId="0">
      <selection activeCell="I19" sqref="I19"/>
    </sheetView>
  </sheetViews>
  <sheetFormatPr defaultColWidth="3.21875" defaultRowHeight="15" x14ac:dyDescent="0.3"/>
  <cols>
    <col min="1" max="1" width="15.109375" style="1" customWidth="1"/>
    <col min="2" max="2" width="18.77734375" style="2" customWidth="1"/>
    <col min="3" max="3" width="37" style="3" customWidth="1"/>
    <col min="4" max="5" width="37" style="4" customWidth="1"/>
    <col min="6" max="6" width="12.88671875" style="5" customWidth="1"/>
    <col min="7" max="7" width="12.5546875" style="5" customWidth="1"/>
    <col min="8" max="8" width="11.44140625" style="37" customWidth="1"/>
    <col min="9" max="9" width="56" style="5" customWidth="1"/>
    <col min="10" max="10" width="16.5546875" style="37" customWidth="1"/>
    <col min="11" max="11" width="39.5546875" style="49" customWidth="1"/>
    <col min="12" max="13" width="3.21875" style="1" customWidth="1"/>
    <col min="14" max="29" width="3.21875" style="1"/>
    <col min="30" max="30" width="3.21875" style="1" customWidth="1"/>
    <col min="31" max="16384" width="3.21875" style="1"/>
  </cols>
  <sheetData>
    <row r="1" spans="1:11" s="104" customFormat="1" ht="71.400000000000006" x14ac:dyDescent="0.3">
      <c r="A1" s="95" t="s">
        <v>310</v>
      </c>
      <c r="B1" s="96" t="s">
        <v>311</v>
      </c>
      <c r="C1" s="96" t="s">
        <v>275</v>
      </c>
      <c r="D1" s="96" t="s">
        <v>277</v>
      </c>
      <c r="E1" s="96" t="s">
        <v>278</v>
      </c>
      <c r="F1" s="97" t="s">
        <v>312</v>
      </c>
      <c r="G1" s="97" t="s">
        <v>313</v>
      </c>
      <c r="H1" s="97" t="s">
        <v>314</v>
      </c>
      <c r="I1" s="97" t="s">
        <v>315</v>
      </c>
      <c r="J1" s="72" t="s">
        <v>316</v>
      </c>
      <c r="K1" s="72" t="s">
        <v>317</v>
      </c>
    </row>
    <row r="2" spans="1:11" s="103" customFormat="1" ht="105" x14ac:dyDescent="0.3">
      <c r="A2" s="15" t="s">
        <v>318</v>
      </c>
      <c r="B2" s="12" t="s">
        <v>319</v>
      </c>
      <c r="C2" s="10" t="s">
        <v>320</v>
      </c>
      <c r="D2" s="10" t="s">
        <v>321</v>
      </c>
      <c r="E2" s="10" t="s">
        <v>322</v>
      </c>
      <c r="F2" s="11"/>
      <c r="G2" s="11"/>
      <c r="H2" s="38"/>
      <c r="I2" s="11"/>
      <c r="J2" s="73"/>
      <c r="K2" s="11"/>
    </row>
    <row r="3" spans="1:11" s="103" customFormat="1" ht="90" x14ac:dyDescent="0.3">
      <c r="A3" s="16"/>
      <c r="B3" s="13" t="s">
        <v>323</v>
      </c>
      <c r="C3" s="6" t="s">
        <v>324</v>
      </c>
      <c r="D3" s="6" t="s">
        <v>325</v>
      </c>
      <c r="E3" s="6" t="s">
        <v>326</v>
      </c>
      <c r="F3" s="7"/>
      <c r="G3" s="7"/>
      <c r="H3" s="38"/>
      <c r="I3" s="11"/>
      <c r="J3" s="73"/>
      <c r="K3" s="11"/>
    </row>
    <row r="4" spans="1:11" s="103" customFormat="1" ht="75" x14ac:dyDescent="0.3">
      <c r="A4" s="19"/>
      <c r="B4" s="13" t="s">
        <v>327</v>
      </c>
      <c r="C4" s="6" t="s">
        <v>328</v>
      </c>
      <c r="D4" s="6" t="s">
        <v>329</v>
      </c>
      <c r="E4" s="6" t="s">
        <v>330</v>
      </c>
      <c r="F4" s="7"/>
      <c r="G4" s="7"/>
      <c r="H4" s="39"/>
      <c r="I4" s="7"/>
      <c r="J4" s="73"/>
      <c r="K4" s="11"/>
    </row>
    <row r="5" spans="1:11" s="103" customFormat="1" ht="90" x14ac:dyDescent="0.3">
      <c r="A5" s="20"/>
      <c r="B5" s="13" t="s">
        <v>331</v>
      </c>
      <c r="C5" s="6" t="s">
        <v>332</v>
      </c>
      <c r="D5" s="6" t="s">
        <v>333</v>
      </c>
      <c r="E5" s="6" t="s">
        <v>334</v>
      </c>
      <c r="F5" s="7"/>
      <c r="G5" s="7"/>
      <c r="H5" s="39"/>
      <c r="I5" s="7"/>
      <c r="J5" s="73"/>
      <c r="K5" s="11"/>
    </row>
    <row r="6" spans="1:11" s="103" customFormat="1" ht="180" x14ac:dyDescent="0.3">
      <c r="A6" s="20" t="s">
        <v>335</v>
      </c>
      <c r="B6" s="13" t="s">
        <v>336</v>
      </c>
      <c r="C6" s="6" t="s">
        <v>337</v>
      </c>
      <c r="D6" s="6" t="s">
        <v>338</v>
      </c>
      <c r="E6" s="6" t="s">
        <v>339</v>
      </c>
      <c r="F6" s="7"/>
      <c r="G6" s="7"/>
      <c r="H6" s="39"/>
      <c r="I6" s="7"/>
      <c r="J6" s="73"/>
      <c r="K6" s="11"/>
    </row>
    <row r="7" spans="1:11" s="103" customFormat="1" ht="60" x14ac:dyDescent="0.3">
      <c r="A7" s="18" t="s">
        <v>340</v>
      </c>
      <c r="B7" s="13" t="s">
        <v>341</v>
      </c>
      <c r="C7" s="6" t="s">
        <v>342</v>
      </c>
      <c r="D7" s="6" t="s">
        <v>343</v>
      </c>
      <c r="E7" s="6" t="s">
        <v>344</v>
      </c>
      <c r="F7" s="7"/>
      <c r="G7" s="7"/>
      <c r="H7" s="39"/>
      <c r="I7" s="7"/>
      <c r="J7" s="73"/>
      <c r="K7" s="11"/>
    </row>
    <row r="8" spans="1:11" s="103" customFormat="1" ht="120" x14ac:dyDescent="0.3">
      <c r="A8" s="19"/>
      <c r="B8" s="13" t="s">
        <v>345</v>
      </c>
      <c r="C8" s="6" t="s">
        <v>346</v>
      </c>
      <c r="D8" s="6" t="s">
        <v>347</v>
      </c>
      <c r="E8" s="6" t="s">
        <v>348</v>
      </c>
      <c r="F8" s="7"/>
      <c r="G8" s="7"/>
      <c r="H8" s="39"/>
      <c r="I8" s="7"/>
      <c r="J8" s="73"/>
      <c r="K8" s="11"/>
    </row>
    <row r="9" spans="1:11" s="103" customFormat="1" ht="90" x14ac:dyDescent="0.3">
      <c r="A9" s="19"/>
      <c r="B9" s="13" t="s">
        <v>349</v>
      </c>
      <c r="C9" s="6" t="s">
        <v>350</v>
      </c>
      <c r="D9" s="6" t="s">
        <v>351</v>
      </c>
      <c r="E9" s="6" t="s">
        <v>352</v>
      </c>
      <c r="F9" s="7"/>
      <c r="G9" s="7"/>
      <c r="H9" s="39"/>
      <c r="I9" s="7"/>
      <c r="J9" s="73"/>
      <c r="K9" s="11"/>
    </row>
    <row r="10" spans="1:11" s="103" customFormat="1" ht="135" x14ac:dyDescent="0.3">
      <c r="A10" s="19"/>
      <c r="B10" s="13" t="s">
        <v>353</v>
      </c>
      <c r="C10" s="6" t="s">
        <v>354</v>
      </c>
      <c r="D10" s="6" t="s">
        <v>355</v>
      </c>
      <c r="E10" s="6" t="s">
        <v>356</v>
      </c>
      <c r="F10" s="7"/>
      <c r="G10" s="7"/>
      <c r="H10" s="39"/>
      <c r="I10" s="7"/>
      <c r="J10" s="73"/>
      <c r="K10" s="11"/>
    </row>
    <row r="11" spans="1:11" s="103" customFormat="1" ht="60" x14ac:dyDescent="0.3">
      <c r="A11" s="19"/>
      <c r="B11" s="13" t="s">
        <v>357</v>
      </c>
      <c r="C11" s="6" t="s">
        <v>358</v>
      </c>
      <c r="D11" s="6" t="s">
        <v>359</v>
      </c>
      <c r="E11" s="6" t="s">
        <v>360</v>
      </c>
      <c r="F11" s="7"/>
      <c r="G11" s="7"/>
      <c r="H11" s="39"/>
      <c r="I11" s="7"/>
      <c r="J11" s="73"/>
      <c r="K11" s="11"/>
    </row>
    <row r="12" spans="1:11" s="103" customFormat="1" ht="75" x14ac:dyDescent="0.3">
      <c r="A12" s="16"/>
      <c r="B12" s="13" t="s">
        <v>361</v>
      </c>
      <c r="C12" s="6" t="s">
        <v>362</v>
      </c>
      <c r="D12" s="6" t="s">
        <v>363</v>
      </c>
      <c r="E12" s="6" t="s">
        <v>364</v>
      </c>
      <c r="F12" s="7"/>
      <c r="G12" s="7"/>
      <c r="H12" s="39"/>
      <c r="I12" s="7"/>
      <c r="J12" s="73"/>
      <c r="K12" s="11"/>
    </row>
    <row r="13" spans="1:11" s="103" customFormat="1" ht="90" x14ac:dyDescent="0.3">
      <c r="A13" s="16"/>
      <c r="B13" s="13" t="s">
        <v>365</v>
      </c>
      <c r="C13" s="6" t="s">
        <v>366</v>
      </c>
      <c r="D13" s="6" t="s">
        <v>367</v>
      </c>
      <c r="E13" s="6" t="s">
        <v>368</v>
      </c>
      <c r="F13" s="7"/>
      <c r="G13" s="7"/>
      <c r="H13" s="39"/>
      <c r="I13" s="7"/>
      <c r="J13" s="73"/>
      <c r="K13" s="11"/>
    </row>
    <row r="14" spans="1:11" s="103" customFormat="1" ht="105" x14ac:dyDescent="0.3">
      <c r="A14" s="20"/>
      <c r="B14" s="13" t="s">
        <v>369</v>
      </c>
      <c r="C14" s="6" t="s">
        <v>370</v>
      </c>
      <c r="D14" s="6" t="s">
        <v>371</v>
      </c>
      <c r="E14" s="6" t="s">
        <v>372</v>
      </c>
      <c r="F14" s="7"/>
      <c r="G14" s="7"/>
      <c r="H14" s="39"/>
      <c r="I14" s="7"/>
      <c r="J14" s="73"/>
      <c r="K14" s="11"/>
    </row>
    <row r="15" spans="1:11" s="103" customFormat="1" ht="105" x14ac:dyDescent="0.3">
      <c r="A15" s="19" t="s">
        <v>373</v>
      </c>
      <c r="B15" s="13" t="s">
        <v>374</v>
      </c>
      <c r="C15" s="6" t="s">
        <v>375</v>
      </c>
      <c r="D15" s="6" t="s">
        <v>376</v>
      </c>
      <c r="E15" s="6" t="s">
        <v>377</v>
      </c>
      <c r="F15" s="7"/>
      <c r="G15" s="7"/>
      <c r="H15" s="39"/>
      <c r="I15" s="7"/>
      <c r="J15" s="73"/>
      <c r="K15" s="11"/>
    </row>
    <row r="16" spans="1:11" s="103" customFormat="1" ht="120" x14ac:dyDescent="0.3">
      <c r="A16" s="18" t="s">
        <v>378</v>
      </c>
      <c r="B16" s="13" t="s">
        <v>379</v>
      </c>
      <c r="C16" s="6" t="s">
        <v>380</v>
      </c>
      <c r="D16" s="6" t="s">
        <v>381</v>
      </c>
      <c r="E16" s="6" t="s">
        <v>382</v>
      </c>
      <c r="F16" s="7"/>
      <c r="G16" s="7"/>
      <c r="H16" s="39"/>
      <c r="I16" s="7"/>
      <c r="J16" s="73"/>
      <c r="K16" s="11"/>
    </row>
    <row r="17" spans="1:11" s="103" customFormat="1" ht="105" x14ac:dyDescent="0.3">
      <c r="A17" s="19"/>
      <c r="B17" s="13" t="s">
        <v>383</v>
      </c>
      <c r="C17" s="6" t="s">
        <v>384</v>
      </c>
      <c r="D17" s="6" t="s">
        <v>385</v>
      </c>
      <c r="E17" s="6" t="s">
        <v>386</v>
      </c>
      <c r="F17" s="7"/>
      <c r="G17" s="7"/>
      <c r="H17" s="39"/>
      <c r="I17" s="7"/>
      <c r="J17" s="73"/>
      <c r="K17" s="11"/>
    </row>
    <row r="18" spans="1:11" s="103" customFormat="1" ht="45" x14ac:dyDescent="0.3">
      <c r="A18" s="23"/>
      <c r="B18" s="13" t="s">
        <v>387</v>
      </c>
      <c r="C18" s="6" t="s">
        <v>388</v>
      </c>
      <c r="D18" s="6" t="s">
        <v>389</v>
      </c>
      <c r="E18" s="6" t="s">
        <v>390</v>
      </c>
      <c r="F18" s="7"/>
      <c r="G18" s="7"/>
      <c r="H18" s="39"/>
      <c r="I18" s="7"/>
      <c r="J18" s="73"/>
      <c r="K18" s="11"/>
    </row>
    <row r="19" spans="1:11" s="103" customFormat="1" ht="180" x14ac:dyDescent="0.3">
      <c r="A19" s="22"/>
      <c r="B19" s="13" t="s">
        <v>391</v>
      </c>
      <c r="C19" s="6" t="s">
        <v>392</v>
      </c>
      <c r="D19" s="6" t="s">
        <v>393</v>
      </c>
      <c r="E19" s="6" t="s">
        <v>394</v>
      </c>
      <c r="F19" s="7"/>
      <c r="G19" s="7"/>
      <c r="H19" s="39"/>
      <c r="I19" s="7"/>
      <c r="J19" s="73"/>
      <c r="K19" s="11"/>
    </row>
  </sheetData>
  <phoneticPr fontId="1" type="noConversion"/>
  <printOptions horizontalCentered="1"/>
  <pageMargins left="0.7" right="0.7" top="0.75" bottom="0.75" header="0.15" footer="0.3"/>
  <pageSetup paperSize="9" scale="45" fitToHeight="0" orientation="landscape" r:id="rId1"/>
  <headerFooter alignWithMargins="0">
    <oddHeader>&amp;L&amp;"Ubuntu,Bold"&amp;16S1 - PROGRAMAÇÃO LOCAL
&amp;REscolha "Etapa Atual" para cada linha de PQS
Atribua "Etapa de destino" e indique o nível de prioridade
Fornecer comentários, quando necessário
Use as últimas 2 colunas para acompanhar o progresso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3E3DA758-3DB4-4CDA-B8AE-163C56BB92D6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H2:H19</xm:sqref>
        </x14:conditionalFormatting>
        <x14:conditionalFormatting xmlns:xm="http://schemas.microsoft.com/office/excel/2006/main">
          <x14:cfRule type="containsText" priority="11" operator="containsText" id="{DCE7F734-9CF5-4EB0-914D-5904480D3C8D}">
            <xm:f>NOT(ISERROR(SEARCH(Data!$F$2,H3)))</xm:f>
            <xm:f>Data!$F$2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146" id="{E7B6BD6A-A516-4CF9-A7C4-4603A2263981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47" id="{731A6DB5-7FD4-461E-ACEB-7565E8420948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48" id="{31DC66F6-B351-44B5-8EA7-A2DCAACB72B7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49" id="{8A913B0A-DA86-4F42-85E4-E765DE50D4FE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CEFA8047-0679-4E98-8795-067A0534BFA1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6C4305C5-D384-4F41-96DD-C8EB354AFE3D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E2:E19</xm:sqref>
        </x14:conditionalFormatting>
        <x14:conditionalFormatting xmlns:xm="http://schemas.microsoft.com/office/excel/2006/main">
          <x14:cfRule type="expression" priority="3" id="{653815A6-5FC8-4402-969F-8DA25601C215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D2:D19</xm:sqref>
        </x14:conditionalFormatting>
        <x14:conditionalFormatting xmlns:xm="http://schemas.microsoft.com/office/excel/2006/main">
          <x14:cfRule type="expression" priority="2" id="{B6B2C4E4-CE67-4DEA-9A7F-34911C69208B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C2:C19</xm:sqref>
        </x14:conditionalFormatting>
        <x14:conditionalFormatting xmlns:xm="http://schemas.microsoft.com/office/excel/2006/main">
          <x14:cfRule type="expression" priority="1" id="{4F5C0C5F-509E-4AA7-9B29-B73B686CB479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11E3BD-EFFA-46D4-A589-3F9FDA39A82F}">
          <x14:formula1>
            <xm:f>Data!$U$2:$U$6</xm:f>
          </x14:formula1>
          <xm:sqref>J2:J19</xm:sqref>
        </x14:dataValidation>
        <x14:dataValidation type="list" allowBlank="1" showInputMessage="1" showErrorMessage="1" xr:uid="{A96657BF-CD86-4FE0-B87C-ADE82AEE3063}">
          <x14:formula1>
            <xm:f>Data!$D$2:$D$6</xm:f>
          </x14:formula1>
          <xm:sqref>F2:F19</xm:sqref>
        </x14:dataValidation>
        <x14:dataValidation type="list" allowBlank="1" showInputMessage="1" showErrorMessage="1" xr:uid="{85869B1A-2B27-4636-A041-215F6F7C9E5D}">
          <x14:formula1>
            <xm:f>Data!$F$2:$F$2</xm:f>
          </x14:formula1>
          <xm:sqref>H2:H19</xm:sqref>
        </x14:dataValidation>
        <x14:dataValidation type="list" allowBlank="1" showInputMessage="1" showErrorMessage="1" xr:uid="{020954F6-4420-405F-B599-696CFD20B1EC}">
          <x14:formula1>
            <xm:f>Data!$E$2:$E$6</xm:f>
          </x14:formula1>
          <xm:sqref>G2:G19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2256-0993-455F-96E4-025B9181A630}">
  <sheetPr>
    <tabColor theme="9" tint="0.59999389629810485"/>
    <pageSetUpPr fitToPage="1"/>
  </sheetPr>
  <dimension ref="A1:K8"/>
  <sheetViews>
    <sheetView showGridLines="0" showRuler="0" view="pageLayout" topLeftCell="A7" zoomScale="70" zoomScaleNormal="85" zoomScaleSheetLayoutView="55" zoomScalePageLayoutView="70" workbookViewId="0">
      <selection activeCell="E18" sqref="E18"/>
    </sheetView>
  </sheetViews>
  <sheetFormatPr defaultColWidth="3.21875" defaultRowHeight="15" x14ac:dyDescent="0.3"/>
  <cols>
    <col min="1" max="1" width="16.8867187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44.44140625" style="5" customWidth="1"/>
    <col min="10" max="10" width="18.6640625" style="37" customWidth="1"/>
    <col min="11" max="11" width="42.6640625" style="49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s="104" customFormat="1" ht="98.4" customHeight="1" x14ac:dyDescent="0.3">
      <c r="A1" s="95" t="str">
        <f>'S1'!A1</f>
        <v>Referência do Plano Estratégico</v>
      </c>
      <c r="B1" s="96" t="str">
        <f>'S1'!B1</f>
        <v>Área de PQS</v>
      </c>
      <c r="C1" s="96" t="str">
        <f>'S1'!C1</f>
        <v>Etapa 1</v>
      </c>
      <c r="D1" s="96" t="str">
        <f>'S1'!D1</f>
        <v>Etapa 2</v>
      </c>
      <c r="E1" s="96" t="str">
        <f>'S1'!E1</f>
        <v>Etapa 3</v>
      </c>
      <c r="F1" s="96" t="str">
        <f>'S1'!F1</f>
        <v>Etapa Atual</v>
      </c>
      <c r="G1" s="96" t="str">
        <f>'S1'!G1</f>
        <v>Etapa de Destino</v>
      </c>
      <c r="H1" s="96" t="str">
        <f>'S1'!H1</f>
        <v>Prioridade Máxima</v>
      </c>
      <c r="I1" s="96" t="str">
        <f>'S1'!I1</f>
        <v>Comentários
Compartilhe comentários sobre seu etapa atual, etapa de destino e ETAPAS de ação para PASSAR para o etapa de destino</v>
      </c>
      <c r="J1" s="117" t="str">
        <f>'S1'!J1</f>
        <v>Relatório de Progresso
Selecione o status do progresso no menu suspenso</v>
      </c>
      <c r="K1" s="117" t="str">
        <f>'S1'!K1</f>
        <v>Comentários do Relatório de Progresso</v>
      </c>
    </row>
    <row r="2" spans="1:11" ht="90" x14ac:dyDescent="0.2">
      <c r="A2" s="15" t="s">
        <v>395</v>
      </c>
      <c r="B2" s="12" t="s">
        <v>396</v>
      </c>
      <c r="C2" s="10" t="s">
        <v>397</v>
      </c>
      <c r="D2" s="10" t="s">
        <v>398</v>
      </c>
      <c r="E2" s="10" t="s">
        <v>399</v>
      </c>
      <c r="F2" s="11"/>
      <c r="G2" s="11"/>
      <c r="H2" s="38"/>
      <c r="I2" s="11"/>
      <c r="J2" s="91"/>
      <c r="K2" s="11"/>
    </row>
    <row r="3" spans="1:11" ht="75" x14ac:dyDescent="0.2">
      <c r="A3" s="16"/>
      <c r="B3" s="13" t="s">
        <v>400</v>
      </c>
      <c r="C3" s="6" t="s">
        <v>401</v>
      </c>
      <c r="D3" s="6" t="s">
        <v>402</v>
      </c>
      <c r="E3" s="6" t="s">
        <v>403</v>
      </c>
      <c r="F3" s="7"/>
      <c r="G3" s="7"/>
      <c r="H3" s="38"/>
      <c r="I3" s="11"/>
      <c r="J3" s="91"/>
      <c r="K3" s="11"/>
    </row>
    <row r="4" spans="1:11" ht="135" x14ac:dyDescent="0.2">
      <c r="A4" s="21" t="s">
        <v>404</v>
      </c>
      <c r="B4" s="13" t="s">
        <v>405</v>
      </c>
      <c r="C4" s="6" t="s">
        <v>406</v>
      </c>
      <c r="D4" s="6" t="s">
        <v>407</v>
      </c>
      <c r="E4" s="6" t="s">
        <v>408</v>
      </c>
      <c r="F4" s="7"/>
      <c r="G4" s="7"/>
      <c r="H4" s="38"/>
      <c r="I4" s="7"/>
      <c r="J4" s="91"/>
      <c r="K4" s="11"/>
    </row>
    <row r="5" spans="1:11" ht="90" x14ac:dyDescent="0.2">
      <c r="A5" s="18" t="s">
        <v>409</v>
      </c>
      <c r="B5" s="13" t="s">
        <v>410</v>
      </c>
      <c r="C5" s="6" t="s">
        <v>411</v>
      </c>
      <c r="D5" s="6" t="s">
        <v>412</v>
      </c>
      <c r="E5" s="6" t="s">
        <v>413</v>
      </c>
      <c r="F5" s="7"/>
      <c r="G5" s="7"/>
      <c r="H5" s="38"/>
      <c r="I5" s="7"/>
      <c r="J5" s="91"/>
      <c r="K5" s="11"/>
    </row>
    <row r="6" spans="1:11" ht="90" x14ac:dyDescent="0.2">
      <c r="A6" s="20"/>
      <c r="B6" s="13" t="s">
        <v>414</v>
      </c>
      <c r="C6" s="6" t="s">
        <v>415</v>
      </c>
      <c r="D6" s="6" t="s">
        <v>416</v>
      </c>
      <c r="E6" s="6" t="s">
        <v>417</v>
      </c>
      <c r="F6" s="7"/>
      <c r="G6" s="7"/>
      <c r="H6" s="38"/>
      <c r="I6" s="7"/>
      <c r="J6" s="91"/>
      <c r="K6" s="11"/>
    </row>
    <row r="7" spans="1:11" ht="135" x14ac:dyDescent="0.2">
      <c r="A7" s="19" t="s">
        <v>418</v>
      </c>
      <c r="B7" s="13" t="s">
        <v>419</v>
      </c>
      <c r="C7" s="6" t="s">
        <v>420</v>
      </c>
      <c r="D7" s="6" t="s">
        <v>421</v>
      </c>
      <c r="E7" s="6" t="s">
        <v>422</v>
      </c>
      <c r="F7" s="7"/>
      <c r="G7" s="7"/>
      <c r="H7" s="38"/>
      <c r="I7" s="7"/>
      <c r="J7" s="91"/>
      <c r="K7" s="11"/>
    </row>
    <row r="8" spans="1:11" ht="75" x14ac:dyDescent="0.2">
      <c r="A8" s="20"/>
      <c r="B8" s="13" t="s">
        <v>423</v>
      </c>
      <c r="C8" s="6" t="s">
        <v>424</v>
      </c>
      <c r="D8" s="6" t="s">
        <v>425</v>
      </c>
      <c r="E8" s="6" t="s">
        <v>426</v>
      </c>
      <c r="F8" s="7"/>
      <c r="G8" s="7"/>
      <c r="H8" s="38"/>
      <c r="I8" s="7"/>
      <c r="J8" s="91"/>
      <c r="K8" s="11"/>
    </row>
  </sheetData>
  <printOptions horizontalCentered="1"/>
  <pageMargins left="0.7" right="0.7" top="0.75" bottom="0.75" header="0.15" footer="0.3"/>
  <pageSetup paperSize="9" scale="46" fitToHeight="0" orientation="landscape" r:id="rId1"/>
  <headerFooter alignWithMargins="0">
    <oddHeader>&amp;L&amp;"Ubuntu,Bold"&amp;16S2 - EMPODERAR ATLETAS E JOVENS
&amp;REscolha "Etapa Atual" para cada linha de PQS
Atribua "Etapa de destino" e indique o nível de prioridade
Fornecer comentários, quando necessário
Use as últimas 2 colunas para acompanhar o progresso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4EDCE38-6A77-4506-B36C-89DD3F1D9AF7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H2:H8</xm:sqref>
        </x14:conditionalFormatting>
        <x14:conditionalFormatting xmlns:xm="http://schemas.microsoft.com/office/excel/2006/main">
          <x14:cfRule type="expression" priority="150" id="{8479F79A-8AD6-4F0F-A693-05A64644C3B6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51" id="{C164A0D0-B3E8-4477-A1DE-BF22D3E5DC4D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52" id="{65C134BE-FF78-4C6D-AC41-FDD331E13E73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53" id="{00C4E133-FAEF-40F2-964D-0A734774C4AA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50C3B79D-717C-41C1-B984-F6344A298F9D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826A98CA-1DA0-4959-85DC-02A4BEC0219E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E2:E8</xm:sqref>
        </x14:conditionalFormatting>
        <x14:conditionalFormatting xmlns:xm="http://schemas.microsoft.com/office/excel/2006/main">
          <x14:cfRule type="expression" priority="3" id="{486AF273-FC95-4C26-9EA1-7B11E3A7C3AC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D2:D8</xm:sqref>
        </x14:conditionalFormatting>
        <x14:conditionalFormatting xmlns:xm="http://schemas.microsoft.com/office/excel/2006/main">
          <x14:cfRule type="expression" priority="2" id="{3110343C-D72B-4A8D-8C00-659C2274092C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C2:C8</xm:sqref>
        </x14:conditionalFormatting>
        <x14:conditionalFormatting xmlns:xm="http://schemas.microsoft.com/office/excel/2006/main">
          <x14:cfRule type="expression" priority="1" id="{C4FF1461-F9BB-4C8A-9E81-C3BB9189E20E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EF5654-DD3A-4D34-9E52-0C287C7F6144}">
          <x14:formula1>
            <xm:f>Data!$D$2:$D$6</xm:f>
          </x14:formula1>
          <xm:sqref>F2:F8</xm:sqref>
        </x14:dataValidation>
        <x14:dataValidation type="list" allowBlank="1" showInputMessage="1" showErrorMessage="1" xr:uid="{B57419B9-4CA1-4159-BEA2-084FD823BCF5}">
          <x14:formula1>
            <xm:f>Data!$E$2:$E$6</xm:f>
          </x14:formula1>
          <xm:sqref>G2:G8</xm:sqref>
        </x14:dataValidation>
        <x14:dataValidation type="list" allowBlank="1" showInputMessage="1" showErrorMessage="1" xr:uid="{282AB39D-D69F-47A7-9514-2178C7E9D33C}">
          <x14:formula1>
            <xm:f>Data!$F$2</xm:f>
          </x14:formula1>
          <xm:sqref>H2:H8</xm:sqref>
        </x14:dataValidation>
        <x14:dataValidation type="list" allowBlank="1" showInputMessage="1" showErrorMessage="1" xr:uid="{AEDEB24A-AFBB-424F-A163-B1BCA962BAA1}">
          <x14:formula1>
            <xm:f>Data!$U$2:$U$6</xm:f>
          </x14:formula1>
          <xm:sqref>J2:J8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3150-31D1-4118-9BD5-5EB79200F1EF}">
  <sheetPr>
    <tabColor theme="9" tint="0.39997558519241921"/>
    <pageSetUpPr fitToPage="1"/>
  </sheetPr>
  <dimension ref="A1:K6"/>
  <sheetViews>
    <sheetView showGridLines="0" showRuler="0" view="pageLayout" topLeftCell="A4" zoomScale="70" zoomScaleNormal="85" zoomScaleSheetLayoutView="40" zoomScalePageLayoutView="70" workbookViewId="0">
      <selection activeCell="B2" sqref="B2:E6"/>
    </sheetView>
  </sheetViews>
  <sheetFormatPr defaultColWidth="3.21875" defaultRowHeight="15" x14ac:dyDescent="0.3"/>
  <cols>
    <col min="1" max="1" width="17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52.77734375" style="5" customWidth="1"/>
    <col min="10" max="10" width="23.21875" style="37" customWidth="1"/>
    <col min="11" max="11" width="27.88671875" style="49" bestFit="1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ht="68.400000000000006" customHeight="1" x14ac:dyDescent="0.2">
      <c r="A1" s="96" t="str">
        <f>'S1'!A1</f>
        <v>Referência do Plano Estratégico</v>
      </c>
      <c r="B1" s="96" t="str">
        <f>'S1'!B1</f>
        <v>Área de PQS</v>
      </c>
      <c r="C1" s="96" t="str">
        <f>'S1'!C1</f>
        <v>Etapa 1</v>
      </c>
      <c r="D1" s="96" t="str">
        <f>'S1'!D1</f>
        <v>Etapa 2</v>
      </c>
      <c r="E1" s="96" t="str">
        <f>'S1'!E1</f>
        <v>Etapa 3</v>
      </c>
      <c r="F1" s="96" t="str">
        <f>'S1'!F1</f>
        <v>Etapa Atual</v>
      </c>
      <c r="G1" s="96" t="str">
        <f>'S1'!G1</f>
        <v>Etapa de Destino</v>
      </c>
      <c r="H1" s="96" t="str">
        <f>'S1'!H1</f>
        <v>Prioridade Máxima</v>
      </c>
      <c r="I1" s="96" t="str">
        <f>'S1'!I1</f>
        <v>Comentários
Compartilhe comentários sobre seu etapa atual, etapa de destino e ETAPAS de ação para PASSAR para o etapa de destino</v>
      </c>
      <c r="J1" s="117" t="str">
        <f>'S1'!J1</f>
        <v>Relatório de Progresso
Selecione o status do progresso no menu suspenso</v>
      </c>
      <c r="K1" s="117" t="str">
        <f>'S1'!K1</f>
        <v>Comentários do Relatório de Progresso</v>
      </c>
    </row>
    <row r="2" spans="1:11" ht="135" x14ac:dyDescent="0.2">
      <c r="A2" s="15" t="s">
        <v>427</v>
      </c>
      <c r="B2" s="12" t="s">
        <v>428</v>
      </c>
      <c r="C2" s="10" t="s">
        <v>429</v>
      </c>
      <c r="D2" s="10" t="s">
        <v>430</v>
      </c>
      <c r="E2" s="10" t="s">
        <v>431</v>
      </c>
      <c r="F2" s="11"/>
      <c r="G2" s="11"/>
      <c r="H2" s="38"/>
      <c r="I2" s="11"/>
      <c r="J2" s="91"/>
      <c r="K2" s="11"/>
    </row>
    <row r="3" spans="1:11" ht="120" x14ac:dyDescent="0.2">
      <c r="A3" s="20"/>
      <c r="B3" s="13" t="s">
        <v>432</v>
      </c>
      <c r="C3" s="6" t="s">
        <v>433</v>
      </c>
      <c r="D3" s="6" t="s">
        <v>434</v>
      </c>
      <c r="E3" s="6" t="s">
        <v>435</v>
      </c>
      <c r="F3" s="7"/>
      <c r="G3" s="7"/>
      <c r="H3" s="38"/>
      <c r="I3" s="7"/>
      <c r="J3" s="91"/>
      <c r="K3" s="11"/>
    </row>
    <row r="4" spans="1:11" ht="105" x14ac:dyDescent="0.2">
      <c r="A4" s="21" t="s">
        <v>436</v>
      </c>
      <c r="B4" s="13" t="s">
        <v>437</v>
      </c>
      <c r="C4" s="6" t="s">
        <v>438</v>
      </c>
      <c r="D4" s="6" t="s">
        <v>439</v>
      </c>
      <c r="E4" s="6" t="s">
        <v>440</v>
      </c>
      <c r="F4" s="7"/>
      <c r="G4" s="7"/>
      <c r="H4" s="38"/>
      <c r="I4" s="7"/>
      <c r="J4" s="91"/>
      <c r="K4" s="11"/>
    </row>
    <row r="5" spans="1:11" ht="135" x14ac:dyDescent="0.2">
      <c r="A5" s="18" t="s">
        <v>441</v>
      </c>
      <c r="B5" s="13" t="s">
        <v>442</v>
      </c>
      <c r="C5" s="6" t="s">
        <v>443</v>
      </c>
      <c r="D5" s="6" t="s">
        <v>444</v>
      </c>
      <c r="E5" s="6" t="s">
        <v>445</v>
      </c>
      <c r="F5" s="7"/>
      <c r="G5" s="7"/>
      <c r="H5" s="38"/>
      <c r="I5" s="7"/>
      <c r="J5" s="91"/>
      <c r="K5" s="11"/>
    </row>
    <row r="6" spans="1:11" ht="135" x14ac:dyDescent="0.2">
      <c r="A6" s="20"/>
      <c r="B6" s="13" t="s">
        <v>446</v>
      </c>
      <c r="C6" s="6" t="s">
        <v>447</v>
      </c>
      <c r="D6" s="6" t="s">
        <v>448</v>
      </c>
      <c r="E6" s="6" t="s">
        <v>449</v>
      </c>
      <c r="F6" s="7"/>
      <c r="G6" s="7"/>
      <c r="H6" s="38"/>
      <c r="I6" s="7"/>
      <c r="J6" s="91"/>
      <c r="K6" s="11"/>
    </row>
  </sheetData>
  <printOptions horizontalCentered="1"/>
  <pageMargins left="0.7" right="0.7" top="0.75" bottom="0.75" header="0.15" footer="0.3"/>
  <pageSetup paperSize="9" scale="47" fitToHeight="0" orientation="landscape" r:id="rId1"/>
  <headerFooter alignWithMargins="0">
    <oddHeader>&amp;L&amp;"Ubuntu,Bold"&amp;16S3 - CRESCER PRÁTICAS INCLUSIVAS
&amp;RElija "Etapa Actual" para cada fila de PQS
Asigne "Etapa de Objetivo" e indique el nivel de prioridad
Proporcione comentarios, cuando sea necesario
Use las últimas 2 columnas para seguir el progreso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85EAFB92-42B5-489F-9F3A-200CB83CCD20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H2:H6</xm:sqref>
        </x14:conditionalFormatting>
        <x14:conditionalFormatting xmlns:xm="http://schemas.microsoft.com/office/excel/2006/main">
          <x14:cfRule type="expression" priority="154" id="{9BE2C247-5ACE-48A3-93CD-0A964FF9929F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55" id="{411196E2-3B83-40A5-B171-45E9B71A4F8E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56" id="{DCE8ACCF-BAF0-462B-A3BD-5B265404E0B5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57" id="{5D18ADCA-C28B-4671-85B2-FBFE435D368A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4C4BF202-CC6A-476B-BD68-079C7F0DBF87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DB68264B-FFEC-4509-B3A5-B813386F4C2E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E2:E6</xm:sqref>
        </x14:conditionalFormatting>
        <x14:conditionalFormatting xmlns:xm="http://schemas.microsoft.com/office/excel/2006/main">
          <x14:cfRule type="expression" priority="3" id="{BABDCFE9-4368-4AA4-AEA1-C7D34496068F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D2:D6</xm:sqref>
        </x14:conditionalFormatting>
        <x14:conditionalFormatting xmlns:xm="http://schemas.microsoft.com/office/excel/2006/main">
          <x14:cfRule type="expression" priority="2" id="{9E7ADD57-2588-4135-97F4-9C1E35B51224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C2:C6</xm:sqref>
        </x14:conditionalFormatting>
        <x14:conditionalFormatting xmlns:xm="http://schemas.microsoft.com/office/excel/2006/main">
          <x14:cfRule type="expression" priority="1" id="{07AB2E00-5FE1-496A-A33D-E75AEECD03FB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EDD0898-B622-4CFD-9F82-A5CFA762CFDE}">
          <x14:formula1>
            <xm:f>Data!$D$2:$D$6</xm:f>
          </x14:formula1>
          <xm:sqref>F2:F6</xm:sqref>
        </x14:dataValidation>
        <x14:dataValidation type="list" allowBlank="1" showInputMessage="1" showErrorMessage="1" xr:uid="{EF396B1E-C9DD-4E75-A745-02011DD11BF2}">
          <x14:formula1>
            <xm:f>Data!$E$2:$E$6</xm:f>
          </x14:formula1>
          <xm:sqref>G2:G6</xm:sqref>
        </x14:dataValidation>
        <x14:dataValidation type="list" allowBlank="1" showInputMessage="1" showErrorMessage="1" xr:uid="{FD2378BA-464D-4C75-8E40-2AE247DF9FC3}">
          <x14:formula1>
            <xm:f>Data!$F$2</xm:f>
          </x14:formula1>
          <xm:sqref>H2:H6</xm:sqref>
        </x14:dataValidation>
        <x14:dataValidation type="list" allowBlank="1" showInputMessage="1" showErrorMessage="1" xr:uid="{4F24AB26-E41E-4FB2-94F5-B6BDF5900691}">
          <x14:formula1>
            <xm:f>Data!$U$2:$U$6</xm:f>
          </x14:formula1>
          <xm:sqref>J2:J6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3A3B-0A57-4B15-AD23-534079227151}">
  <sheetPr>
    <tabColor theme="6" tint="0.79998168889431442"/>
    <pageSetUpPr fitToPage="1"/>
  </sheetPr>
  <dimension ref="A1:K9"/>
  <sheetViews>
    <sheetView showGridLines="0" showRuler="0" view="pageLayout" topLeftCell="A4" zoomScale="70" zoomScaleNormal="85" zoomScaleSheetLayoutView="70" zoomScalePageLayoutView="70" workbookViewId="0">
      <selection activeCell="B2" sqref="B2:E7"/>
    </sheetView>
  </sheetViews>
  <sheetFormatPr defaultColWidth="3.21875" defaultRowHeight="15" x14ac:dyDescent="0.3"/>
  <cols>
    <col min="1" max="1" width="15.10937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44.33203125" style="5" customWidth="1"/>
    <col min="10" max="10" width="23.21875" style="92" customWidth="1"/>
    <col min="11" max="11" width="38.44140625" style="49" customWidth="1"/>
    <col min="12" max="25" width="3.21875" style="1"/>
    <col min="26" max="26" width="3.21875" style="1" customWidth="1"/>
    <col min="27" max="16384" width="3.21875" style="1"/>
  </cols>
  <sheetData>
    <row r="1" spans="1:11" ht="60" x14ac:dyDescent="0.2">
      <c r="A1" s="96" t="str">
        <f>'S1'!A1</f>
        <v>Referência do Plano Estratégico</v>
      </c>
      <c r="B1" s="96" t="str">
        <f>'S1'!B1</f>
        <v>Área de PQS</v>
      </c>
      <c r="C1" s="96" t="str">
        <f>'S1'!C1</f>
        <v>Etapa 1</v>
      </c>
      <c r="D1" s="96" t="str">
        <f>'S1'!D1</f>
        <v>Etapa 2</v>
      </c>
      <c r="E1" s="96" t="str">
        <f>'S1'!E1</f>
        <v>Etapa 3</v>
      </c>
      <c r="F1" s="96" t="str">
        <f>'S1'!F1</f>
        <v>Etapa Atual</v>
      </c>
      <c r="G1" s="96" t="str">
        <f>'S1'!G1</f>
        <v>Etapa de Destino</v>
      </c>
      <c r="H1" s="96" t="str">
        <f>'S1'!H1</f>
        <v>Prioridade Máxima</v>
      </c>
      <c r="I1" s="96" t="str">
        <f>'S1'!I1</f>
        <v>Comentários
Compartilhe comentários sobre seu etapa atual, etapa de destino e ETAPAS de ação para PASSAR para o etapa de destino</v>
      </c>
      <c r="J1" s="117" t="str">
        <f>'S1'!J1</f>
        <v>Relatório de Progresso
Selecione o status do progresso no menu suspenso</v>
      </c>
      <c r="K1" s="117" t="str">
        <f>'S1'!K1</f>
        <v>Comentários do Relatório de Progresso</v>
      </c>
    </row>
    <row r="2" spans="1:11" ht="135" x14ac:dyDescent="0.2">
      <c r="A2" s="14" t="s">
        <v>450</v>
      </c>
      <c r="B2" s="12" t="s">
        <v>451</v>
      </c>
      <c r="C2" s="10" t="s">
        <v>452</v>
      </c>
      <c r="D2" s="10" t="s">
        <v>453</v>
      </c>
      <c r="E2" s="10" t="s">
        <v>454</v>
      </c>
      <c r="F2" s="11"/>
      <c r="G2" s="11"/>
      <c r="H2" s="38"/>
      <c r="I2" s="11"/>
      <c r="J2" s="91"/>
      <c r="K2" s="11"/>
    </row>
    <row r="3" spans="1:11" ht="90" x14ac:dyDescent="0.2">
      <c r="A3" s="14" t="s">
        <v>455</v>
      </c>
      <c r="B3" s="13" t="s">
        <v>456</v>
      </c>
      <c r="C3" s="6" t="s">
        <v>457</v>
      </c>
      <c r="D3" s="6" t="s">
        <v>458</v>
      </c>
      <c r="E3" s="6" t="s">
        <v>459</v>
      </c>
      <c r="F3" s="7"/>
      <c r="G3" s="7"/>
      <c r="H3" s="38"/>
      <c r="I3" s="11"/>
      <c r="J3" s="91"/>
      <c r="K3" s="11"/>
    </row>
    <row r="4" spans="1:11" ht="135" x14ac:dyDescent="0.2">
      <c r="A4" s="18" t="s">
        <v>460</v>
      </c>
      <c r="B4" s="13" t="s">
        <v>461</v>
      </c>
      <c r="C4" s="6" t="s">
        <v>462</v>
      </c>
      <c r="D4" s="6" t="s">
        <v>463</v>
      </c>
      <c r="E4" s="6" t="s">
        <v>464</v>
      </c>
      <c r="F4" s="7"/>
      <c r="G4" s="7"/>
      <c r="H4" s="38"/>
      <c r="I4" s="7"/>
      <c r="J4" s="91"/>
      <c r="K4" s="11"/>
    </row>
    <row r="5" spans="1:11" ht="150" x14ac:dyDescent="0.2">
      <c r="A5" s="19"/>
      <c r="B5" s="13" t="s">
        <v>465</v>
      </c>
      <c r="C5" s="6" t="s">
        <v>466</v>
      </c>
      <c r="D5" s="6" t="s">
        <v>467</v>
      </c>
      <c r="E5" s="6" t="s">
        <v>468</v>
      </c>
      <c r="F5" s="7"/>
      <c r="G5" s="7"/>
      <c r="H5" s="38"/>
      <c r="I5" s="7"/>
      <c r="J5" s="91"/>
      <c r="K5" s="11"/>
    </row>
    <row r="6" spans="1:11" ht="120" x14ac:dyDescent="0.2">
      <c r="A6" s="19"/>
      <c r="B6" s="13" t="s">
        <v>469</v>
      </c>
      <c r="C6" s="6" t="s">
        <v>470</v>
      </c>
      <c r="D6" s="6" t="s">
        <v>471</v>
      </c>
      <c r="E6" s="6" t="s">
        <v>472</v>
      </c>
      <c r="F6" s="7"/>
      <c r="G6" s="7"/>
      <c r="H6" s="38"/>
      <c r="I6" s="7"/>
      <c r="J6" s="91"/>
      <c r="K6" s="11"/>
    </row>
    <row r="7" spans="1:11" ht="90" x14ac:dyDescent="0.2">
      <c r="A7" s="20"/>
      <c r="B7" s="13" t="s">
        <v>473</v>
      </c>
      <c r="C7" s="6" t="s">
        <v>474</v>
      </c>
      <c r="D7" s="6" t="s">
        <v>475</v>
      </c>
      <c r="E7" s="6" t="s">
        <v>476</v>
      </c>
      <c r="F7" s="7"/>
      <c r="G7" s="7"/>
      <c r="H7" s="38"/>
      <c r="I7" s="7"/>
      <c r="J7" s="91"/>
      <c r="K7" s="11"/>
    </row>
    <row r="8" spans="1:11" ht="135" x14ac:dyDescent="0.2">
      <c r="A8" s="21" t="s">
        <v>477</v>
      </c>
      <c r="B8" s="13" t="s">
        <v>282</v>
      </c>
      <c r="C8" s="6" t="s">
        <v>478</v>
      </c>
      <c r="D8" s="6" t="s">
        <v>479</v>
      </c>
      <c r="E8" s="6" t="s">
        <v>480</v>
      </c>
      <c r="F8" s="7"/>
      <c r="G8" s="7"/>
      <c r="H8" s="38"/>
      <c r="I8" s="7"/>
      <c r="J8" s="91"/>
      <c r="K8" s="11"/>
    </row>
    <row r="9" spans="1:11" ht="150" x14ac:dyDescent="0.2">
      <c r="A9" s="21" t="s">
        <v>481</v>
      </c>
      <c r="B9" s="13" t="s">
        <v>482</v>
      </c>
      <c r="C9" s="6" t="s">
        <v>483</v>
      </c>
      <c r="D9" s="6" t="s">
        <v>484</v>
      </c>
      <c r="E9" s="6" t="s">
        <v>485</v>
      </c>
      <c r="F9" s="7"/>
      <c r="G9" s="7"/>
      <c r="H9" s="38"/>
      <c r="I9" s="7"/>
      <c r="J9" s="91"/>
      <c r="K9" s="11"/>
    </row>
  </sheetData>
  <printOptions horizontalCentered="1"/>
  <pageMargins left="0.7" right="0.7" top="0.75" bottom="0.75" header="0.15" footer="0.3"/>
  <pageSetup paperSize="9" scale="60" fitToHeight="0" orientation="landscape" r:id="rId1"/>
  <headerFooter alignWithMargins="0">
    <oddHeader>&amp;L&amp;"Ubuntu,Bold"&amp;16E1 - DIGITALIZAR O MOVIMENTO
&amp;REscolha "Etapa Atual" para cada linha de PQS
Atribua "Etapa de destino" e indique o nível de prioridade
Fornecer comentários, quando necessário
Use as últimas 2 colunas para acompanhar o progresso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2698EF7E-D90F-469F-B825-409C81D4F5CD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H2:H9</xm:sqref>
        </x14:conditionalFormatting>
        <x14:conditionalFormatting xmlns:xm="http://schemas.microsoft.com/office/excel/2006/main">
          <x14:cfRule type="expression" priority="158" id="{17B29BD0-412F-4141-A117-CCA1400E8170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59" id="{562EE50B-274C-4C9D-A0D8-59B9707455AB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60" id="{E2572CCE-C586-4C5C-BD70-01DB79B9283B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61" id="{4C68CD96-517A-454E-8518-6670939690A9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F76B0632-3CE9-469E-BD58-0A0B3D36E7A4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A359812F-747C-4CBA-A7B0-13A37F164276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E2:E7</xm:sqref>
        </x14:conditionalFormatting>
        <x14:conditionalFormatting xmlns:xm="http://schemas.microsoft.com/office/excel/2006/main">
          <x14:cfRule type="expression" priority="3" id="{25B293AC-03D9-4A30-B031-66BACD2F8155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D2:D7</xm:sqref>
        </x14:conditionalFormatting>
        <x14:conditionalFormatting xmlns:xm="http://schemas.microsoft.com/office/excel/2006/main">
          <x14:cfRule type="expression" priority="2" id="{59BB7CA8-56A9-4764-95D6-0453573169F2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C2:C7</xm:sqref>
        </x14:conditionalFormatting>
        <x14:conditionalFormatting xmlns:xm="http://schemas.microsoft.com/office/excel/2006/main">
          <x14:cfRule type="expression" priority="1" id="{303C4C20-1D91-4BEA-89A2-0280B3A48EBF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6C109A-4158-47DB-B140-231D8FAAD865}">
          <x14:formula1>
            <xm:f>Data!$D$2:$D$6</xm:f>
          </x14:formula1>
          <xm:sqref>F2:F9</xm:sqref>
        </x14:dataValidation>
        <x14:dataValidation type="list" allowBlank="1" showInputMessage="1" showErrorMessage="1" xr:uid="{41BFF0F8-0FDD-41C7-82B2-F98C14ACC207}">
          <x14:formula1>
            <xm:f>Data!$E$2:$E$6</xm:f>
          </x14:formula1>
          <xm:sqref>G2:G9</xm:sqref>
        </x14:dataValidation>
        <x14:dataValidation type="list" allowBlank="1" showInputMessage="1" showErrorMessage="1" xr:uid="{1F20BCEB-3833-4648-A5F8-F174C2D3E6A9}">
          <x14:formula1>
            <xm:f>Data!$F$2</xm:f>
          </x14:formula1>
          <xm:sqref>H2:H9</xm:sqref>
        </x14:dataValidation>
        <x14:dataValidation type="list" allowBlank="1" showInputMessage="1" showErrorMessage="1" xr:uid="{F68FB4F5-ADB6-4FF5-80DC-BFE500BCDEAF}">
          <x14:formula1>
            <xm:f>Data!$U$2:$U$6</xm:f>
          </x14:formula1>
          <xm:sqref>J2:J9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C0F3-96A1-489A-8093-5615EA43A866}">
  <sheetPr>
    <tabColor theme="6" tint="0.59999389629810485"/>
    <pageSetUpPr fitToPage="1"/>
  </sheetPr>
  <dimension ref="A1:K6"/>
  <sheetViews>
    <sheetView showGridLines="0" showRuler="0" view="pageLayout" zoomScale="70" zoomScaleNormal="85" zoomScaleSheetLayoutView="70" zoomScalePageLayoutView="70" workbookViewId="0">
      <selection activeCell="B2" sqref="B2:F2"/>
    </sheetView>
  </sheetViews>
  <sheetFormatPr defaultColWidth="3.21875" defaultRowHeight="15" x14ac:dyDescent="0.3"/>
  <cols>
    <col min="1" max="1" width="15.10937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53.109375" style="5" customWidth="1"/>
    <col min="10" max="10" width="21.77734375" style="92" customWidth="1"/>
    <col min="11" max="11" width="29.5546875" style="49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ht="60" x14ac:dyDescent="0.2">
      <c r="A1" s="96" t="str">
        <f>'S1'!A1</f>
        <v>Referência do Plano Estratégico</v>
      </c>
      <c r="B1" s="96" t="str">
        <f>'S1'!B1</f>
        <v>Área de PQS</v>
      </c>
      <c r="C1" s="96" t="str">
        <f>'S1'!C1</f>
        <v>Etapa 1</v>
      </c>
      <c r="D1" s="96" t="str">
        <f>'S1'!D1</f>
        <v>Etapa 2</v>
      </c>
      <c r="E1" s="96" t="str">
        <f>'S1'!E1</f>
        <v>Etapa 3</v>
      </c>
      <c r="F1" s="96" t="str">
        <f>'S1'!F1</f>
        <v>Etapa Atual</v>
      </c>
      <c r="G1" s="96" t="str">
        <f>'S1'!G1</f>
        <v>Etapa de Destino</v>
      </c>
      <c r="H1" s="96" t="str">
        <f>'S1'!H1</f>
        <v>Prioridade Máxima</v>
      </c>
      <c r="I1" s="96" t="str">
        <f>'S1'!I1</f>
        <v>Comentários
Compartilhe comentários sobre seu etapa atual, etapa de destino e ETAPAS de ação para PASSAR para o etapa de destino</v>
      </c>
      <c r="J1" s="117" t="str">
        <f>'S1'!J1</f>
        <v>Relatório de Progresso
Selecione o status do progresso no menu suspenso</v>
      </c>
      <c r="K1" s="117" t="str">
        <f>'S1'!K1</f>
        <v>Comentários do Relatório de Progresso</v>
      </c>
    </row>
    <row r="2" spans="1:11" ht="90" x14ac:dyDescent="0.2">
      <c r="A2" s="15" t="s">
        <v>486</v>
      </c>
      <c r="B2" s="12" t="s">
        <v>487</v>
      </c>
      <c r="C2" s="10" t="s">
        <v>488</v>
      </c>
      <c r="D2" s="10" t="s">
        <v>489</v>
      </c>
      <c r="E2" s="10" t="s">
        <v>490</v>
      </c>
      <c r="F2" s="11"/>
      <c r="G2" s="11"/>
      <c r="H2" s="38"/>
      <c r="I2" s="11"/>
      <c r="J2" s="91"/>
      <c r="K2" s="11"/>
    </row>
    <row r="3" spans="1:11" ht="120" x14ac:dyDescent="0.2">
      <c r="A3" s="17"/>
      <c r="B3" s="13" t="s">
        <v>491</v>
      </c>
      <c r="C3" s="6" t="s">
        <v>492</v>
      </c>
      <c r="D3" s="6" t="s">
        <v>493</v>
      </c>
      <c r="E3" s="6" t="s">
        <v>494</v>
      </c>
      <c r="F3" s="7"/>
      <c r="G3" s="7"/>
      <c r="H3" s="38"/>
      <c r="I3" s="11"/>
      <c r="J3" s="91"/>
      <c r="K3" s="11"/>
    </row>
    <row r="4" spans="1:11" ht="150" x14ac:dyDescent="0.2">
      <c r="A4" s="21" t="s">
        <v>495</v>
      </c>
      <c r="B4" s="13" t="s">
        <v>496</v>
      </c>
      <c r="C4" s="6" t="s">
        <v>497</v>
      </c>
      <c r="D4" s="6" t="s">
        <v>498</v>
      </c>
      <c r="E4" s="6" t="s">
        <v>499</v>
      </c>
      <c r="F4" s="7"/>
      <c r="G4" s="7"/>
      <c r="H4" s="38"/>
      <c r="I4" s="7"/>
      <c r="J4" s="91"/>
      <c r="K4" s="11"/>
    </row>
    <row r="5" spans="1:11" ht="120" x14ac:dyDescent="0.2">
      <c r="A5" s="18" t="s">
        <v>500</v>
      </c>
      <c r="B5" s="13" t="s">
        <v>501</v>
      </c>
      <c r="C5" s="6" t="s">
        <v>502</v>
      </c>
      <c r="D5" s="6" t="s">
        <v>503</v>
      </c>
      <c r="E5" s="6" t="s">
        <v>504</v>
      </c>
      <c r="F5" s="7"/>
      <c r="G5" s="7"/>
      <c r="H5" s="38"/>
      <c r="I5" s="7"/>
      <c r="J5" s="91"/>
      <c r="K5" s="11"/>
    </row>
    <row r="6" spans="1:11" ht="90" x14ac:dyDescent="0.2">
      <c r="A6" s="20"/>
      <c r="B6" s="13" t="s">
        <v>505</v>
      </c>
      <c r="C6" s="6" t="s">
        <v>506</v>
      </c>
      <c r="D6" s="6" t="s">
        <v>507</v>
      </c>
      <c r="E6" s="6" t="s">
        <v>508</v>
      </c>
      <c r="F6" s="7"/>
      <c r="G6" s="7"/>
      <c r="H6" s="38"/>
      <c r="I6" s="7"/>
      <c r="J6" s="91"/>
      <c r="K6" s="11"/>
    </row>
  </sheetData>
  <printOptions horizontalCentered="1"/>
  <pageMargins left="0.25" right="0.25" top="0.75" bottom="0.75" header="0.15" footer="0.3"/>
  <pageSetup paperSize="9" scale="51" fitToHeight="0" orientation="landscape" r:id="rId1"/>
  <headerFooter>
    <oddHeader>&amp;L&amp;"Ubuntu,Bold"&amp;16E2 - DIVERSIFICAR RECEITAS
&amp;REscolha "Etapa Atual" para cada linha de PQS
Atribua "Etapa de destino" e indique o nível de prioridade
Fornecer comentários, quando necessário
Use as últimas 2 colunas para acompanhar o progresso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5B3AEB1-394C-495F-95F7-31B3DB4D7D66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H2:H6</xm:sqref>
        </x14:conditionalFormatting>
        <x14:conditionalFormatting xmlns:xm="http://schemas.microsoft.com/office/excel/2006/main">
          <x14:cfRule type="expression" priority="162" id="{2131DE3B-3019-48A2-A8DC-8F300F6393CA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63" id="{84398DF2-BA3F-452A-B9DC-58B448D200B0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64" id="{2CB8D488-E895-4EA7-BF43-E9BB8CD93F0A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65" id="{968D9BAB-A1FB-4AF5-AD85-AE0853D04D73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212B6F4C-CBD0-4C4B-B3D3-27AF3EAB1EC5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CF7973E9-0602-483E-85D1-DA45D0A081D4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E2:E6</xm:sqref>
        </x14:conditionalFormatting>
        <x14:conditionalFormatting xmlns:xm="http://schemas.microsoft.com/office/excel/2006/main">
          <x14:cfRule type="expression" priority="3" id="{0F3A65DE-5234-44C6-BB92-B47E35CF2C08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D2:D6</xm:sqref>
        </x14:conditionalFormatting>
        <x14:conditionalFormatting xmlns:xm="http://schemas.microsoft.com/office/excel/2006/main">
          <x14:cfRule type="expression" priority="2" id="{64A05DAE-01A9-4165-9E8F-1BB6F54ED4EE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C2:C6</xm:sqref>
        </x14:conditionalFormatting>
        <x14:conditionalFormatting xmlns:xm="http://schemas.microsoft.com/office/excel/2006/main">
          <x14:cfRule type="expression" priority="1" id="{D9607332-97D4-45FD-AC40-82AA9A4D8C7C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3D24603-81A1-410F-935C-A37286C342A9}">
          <x14:formula1>
            <xm:f>Data!$D$2:$D$6</xm:f>
          </x14:formula1>
          <xm:sqref>F2:F6</xm:sqref>
        </x14:dataValidation>
        <x14:dataValidation type="list" allowBlank="1" showInputMessage="1" showErrorMessage="1" xr:uid="{2FF28AAE-15BB-49F6-89D3-329D4D93BC37}">
          <x14:formula1>
            <xm:f>Data!$E$2:$E$6</xm:f>
          </x14:formula1>
          <xm:sqref>G2:G6</xm:sqref>
        </x14:dataValidation>
        <x14:dataValidation type="list" allowBlank="1" showInputMessage="1" showErrorMessage="1" xr:uid="{DB585154-5617-446B-BF83-7CF8105AD231}">
          <x14:formula1>
            <xm:f>Data!$F$2</xm:f>
          </x14:formula1>
          <xm:sqref>H2:H6</xm:sqref>
        </x14:dataValidation>
        <x14:dataValidation type="list" allowBlank="1" showInputMessage="1" showErrorMessage="1" xr:uid="{157B7825-254D-457F-BFB7-4980EB731AD3}">
          <x14:formula1>
            <xm:f>Data!$U$3:$U$6</xm:f>
          </x14:formula1>
          <xm:sqref>J3:J6</xm:sqref>
        </x14:dataValidation>
        <x14:dataValidation type="list" allowBlank="1" showInputMessage="1" showErrorMessage="1" xr:uid="{08D544F5-FA8F-4947-BEA6-9A8F00C34475}">
          <x14:formula1>
            <xm:f>Data!$U$2:$U$6</xm:f>
          </x14:formula1>
          <xm:sqref>J2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64C4A-49A4-4863-BBA2-A175B0F8E545}">
  <sheetPr>
    <tabColor theme="6" tint="0.39997558519241921"/>
    <pageSetUpPr fitToPage="1"/>
  </sheetPr>
  <dimension ref="A1:K10"/>
  <sheetViews>
    <sheetView showGridLines="0" showRuler="0" view="pageLayout" zoomScale="70" zoomScaleNormal="85" zoomScaleSheetLayoutView="85" zoomScalePageLayoutView="70" workbookViewId="0">
      <selection activeCell="B2" sqref="B2:F2"/>
    </sheetView>
  </sheetViews>
  <sheetFormatPr defaultColWidth="3.21875" defaultRowHeight="15" x14ac:dyDescent="0.3"/>
  <cols>
    <col min="1" max="1" width="15.10937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44.44140625" style="5" customWidth="1"/>
    <col min="10" max="10" width="15.109375" style="92" customWidth="1"/>
    <col min="11" max="11" width="36.33203125" style="49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ht="105" x14ac:dyDescent="0.2">
      <c r="A1" s="96" t="str">
        <f>'S1'!A1</f>
        <v>Referência do Plano Estratégico</v>
      </c>
      <c r="B1" s="96" t="str">
        <f>'S1'!B1</f>
        <v>Área de PQS</v>
      </c>
      <c r="C1" s="96" t="str">
        <f>'S1'!C1</f>
        <v>Etapa 1</v>
      </c>
      <c r="D1" s="96" t="str">
        <f>'S1'!D1</f>
        <v>Etapa 2</v>
      </c>
      <c r="E1" s="96" t="str">
        <f>'S1'!E1</f>
        <v>Etapa 3</v>
      </c>
      <c r="F1" s="96" t="str">
        <f>'S1'!F1</f>
        <v>Etapa Atual</v>
      </c>
      <c r="G1" s="96" t="str">
        <f>'S1'!G1</f>
        <v>Etapa de Destino</v>
      </c>
      <c r="H1" s="96" t="str">
        <f>'S1'!H1</f>
        <v>Prioridade Máxima</v>
      </c>
      <c r="I1" s="96" t="str">
        <f>'S1'!I1</f>
        <v>Comentários
Compartilhe comentários sobre seu etapa atual, etapa de destino e ETAPAS de ação para PASSAR para o etapa de destino</v>
      </c>
      <c r="J1" s="96" t="str">
        <f>'S1'!J1</f>
        <v>Relatório de Progresso
Selecione o status do progresso no menu suspenso</v>
      </c>
      <c r="K1" s="96" t="str">
        <f>'S1'!K1</f>
        <v>Comentários do Relatório de Progresso</v>
      </c>
    </row>
    <row r="2" spans="1:11" ht="120" x14ac:dyDescent="0.2">
      <c r="A2" s="15" t="s">
        <v>509</v>
      </c>
      <c r="B2" s="12" t="s">
        <v>510</v>
      </c>
      <c r="C2" s="10" t="s">
        <v>511</v>
      </c>
      <c r="D2" s="10" t="s">
        <v>512</v>
      </c>
      <c r="E2" s="10" t="s">
        <v>513</v>
      </c>
      <c r="F2" s="11"/>
      <c r="G2" s="11"/>
      <c r="H2" s="38"/>
      <c r="I2" s="11"/>
      <c r="J2" s="91"/>
      <c r="K2" s="11"/>
    </row>
    <row r="3" spans="1:11" ht="60" x14ac:dyDescent="0.2">
      <c r="A3" s="16"/>
      <c r="B3" s="12" t="s">
        <v>514</v>
      </c>
      <c r="C3" s="10" t="s">
        <v>515</v>
      </c>
      <c r="D3" s="10" t="s">
        <v>516</v>
      </c>
      <c r="E3" s="10" t="s">
        <v>517</v>
      </c>
      <c r="F3" s="11"/>
      <c r="G3" s="7"/>
      <c r="H3" s="38"/>
      <c r="I3" s="11"/>
      <c r="J3" s="91"/>
      <c r="K3" s="11"/>
    </row>
    <row r="4" spans="1:11" ht="75" x14ac:dyDescent="0.2">
      <c r="A4" s="19"/>
      <c r="B4" s="12" t="s">
        <v>518</v>
      </c>
      <c r="C4" s="10" t="s">
        <v>519</v>
      </c>
      <c r="D4" s="10" t="s">
        <v>520</v>
      </c>
      <c r="E4" s="10" t="s">
        <v>521</v>
      </c>
      <c r="F4" s="11"/>
      <c r="G4" s="7"/>
      <c r="H4" s="38"/>
      <c r="I4" s="7"/>
      <c r="J4" s="91"/>
      <c r="K4" s="11"/>
    </row>
    <row r="5" spans="1:11" ht="90" x14ac:dyDescent="0.2">
      <c r="A5" s="20"/>
      <c r="B5" s="12" t="s">
        <v>281</v>
      </c>
      <c r="C5" s="10" t="s">
        <v>522</v>
      </c>
      <c r="D5" s="10" t="s">
        <v>523</v>
      </c>
      <c r="E5" s="10" t="s">
        <v>524</v>
      </c>
      <c r="F5" s="11"/>
      <c r="G5" s="7"/>
      <c r="H5" s="38"/>
      <c r="I5" s="7"/>
      <c r="J5" s="91"/>
      <c r="K5" s="11"/>
    </row>
    <row r="6" spans="1:11" ht="105" x14ac:dyDescent="0.2">
      <c r="A6" s="21" t="s">
        <v>525</v>
      </c>
      <c r="B6" s="12" t="s">
        <v>526</v>
      </c>
      <c r="C6" s="10" t="s">
        <v>527</v>
      </c>
      <c r="D6" s="10" t="s">
        <v>528</v>
      </c>
      <c r="E6" s="10" t="s">
        <v>529</v>
      </c>
      <c r="F6" s="11"/>
      <c r="G6" s="7"/>
      <c r="H6" s="38"/>
      <c r="I6" s="7"/>
      <c r="J6" s="91"/>
      <c r="K6" s="11"/>
    </row>
    <row r="7" spans="1:11" ht="90" x14ac:dyDescent="0.2">
      <c r="A7" s="21" t="s">
        <v>530</v>
      </c>
      <c r="B7" s="12" t="s">
        <v>531</v>
      </c>
      <c r="C7" s="10" t="s">
        <v>532</v>
      </c>
      <c r="D7" s="10" t="s">
        <v>533</v>
      </c>
      <c r="E7" s="10" t="s">
        <v>534</v>
      </c>
      <c r="F7" s="11"/>
      <c r="G7" s="7"/>
      <c r="H7" s="38"/>
      <c r="I7" s="7"/>
      <c r="J7" s="91"/>
      <c r="K7" s="11"/>
    </row>
    <row r="8" spans="1:11" ht="90" x14ac:dyDescent="0.2">
      <c r="A8" s="18" t="s">
        <v>535</v>
      </c>
      <c r="B8" s="12" t="s">
        <v>536</v>
      </c>
      <c r="C8" s="10" t="s">
        <v>537</v>
      </c>
      <c r="D8" s="10" t="s">
        <v>538</v>
      </c>
      <c r="E8" s="10" t="s">
        <v>539</v>
      </c>
      <c r="F8" s="11"/>
      <c r="G8" s="7"/>
      <c r="H8" s="38"/>
      <c r="I8" s="7"/>
      <c r="J8" s="91"/>
      <c r="K8" s="11"/>
    </row>
    <row r="9" spans="1:11" ht="105" x14ac:dyDescent="0.2">
      <c r="A9" s="20"/>
      <c r="B9" s="12" t="s">
        <v>540</v>
      </c>
      <c r="C9" s="10" t="s">
        <v>541</v>
      </c>
      <c r="D9" s="10" t="s">
        <v>542</v>
      </c>
      <c r="E9" s="10" t="s">
        <v>543</v>
      </c>
      <c r="F9" s="11"/>
      <c r="G9" s="7"/>
      <c r="H9" s="38"/>
      <c r="I9" s="7"/>
      <c r="J9" s="91"/>
      <c r="K9" s="11"/>
    </row>
    <row r="10" spans="1:11" ht="90" x14ac:dyDescent="0.2">
      <c r="A10" s="21" t="s">
        <v>544</v>
      </c>
      <c r="B10" s="12" t="s">
        <v>545</v>
      </c>
      <c r="C10" s="10" t="s">
        <v>546</v>
      </c>
      <c r="D10" s="10" t="s">
        <v>547</v>
      </c>
      <c r="E10" s="10" t="s">
        <v>548</v>
      </c>
      <c r="F10" s="11"/>
      <c r="G10" s="7"/>
      <c r="H10" s="38"/>
      <c r="I10" s="7"/>
      <c r="J10" s="91"/>
      <c r="K10" s="11"/>
    </row>
  </sheetData>
  <printOptions horizontalCentered="1"/>
  <pageMargins left="0.7" right="0.7" top="0.75" bottom="0.75" header="0.15" footer="0.3"/>
  <pageSetup paperSize="9" scale="48" fitToHeight="0" orientation="landscape" r:id="rId1"/>
  <headerFooter alignWithMargins="0">
    <oddHeader>&amp;L&amp;"Ubuntu,Bold"&amp;16E3 - CONSTRUIR A MARCA
&amp;REscolha "Etapa Atual" para cada linha de PQS
Atribua "Etapa de destino" e indique o nível de prioridade
Fornecer comentários, quando necessário
Use as últimas 2 colunas para acompanhar o progresso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72C7C163-AB02-4E91-B787-FE1BDE072AD3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H2:H10</xm:sqref>
        </x14:conditionalFormatting>
        <x14:conditionalFormatting xmlns:xm="http://schemas.microsoft.com/office/excel/2006/main">
          <x14:cfRule type="expression" priority="166" id="{D0A43926-AC2A-4A31-9A22-872BCB841AEB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67" id="{4A554E81-C3A6-48EC-8D69-9EEC10947AF3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68" id="{F89C2CC6-90FA-401E-BAB4-A423823814C1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69" id="{E30FAD45-D7BA-40DD-870D-A29C52194549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DC9751E0-1D74-4B40-B9B1-F70412E2F39E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583318C9-99BC-4FC3-BB36-F388930C6D42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E2:E10</xm:sqref>
        </x14:conditionalFormatting>
        <x14:conditionalFormatting xmlns:xm="http://schemas.microsoft.com/office/excel/2006/main">
          <x14:cfRule type="expression" priority="3" id="{0861AC6E-4C1F-4FD5-B6DD-D5DF387BA8F2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D2:D10</xm:sqref>
        </x14:conditionalFormatting>
        <x14:conditionalFormatting xmlns:xm="http://schemas.microsoft.com/office/excel/2006/main">
          <x14:cfRule type="expression" priority="2" id="{11B755A9-CF7C-45BF-B645-F86374EFBF38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C2:C10</xm:sqref>
        </x14:conditionalFormatting>
        <x14:conditionalFormatting xmlns:xm="http://schemas.microsoft.com/office/excel/2006/main">
          <x14:cfRule type="expression" priority="1" id="{51F943DE-E86D-4619-A410-7AF7969918F8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B7732EC-71C4-43C6-90DD-CB5B570512DD}">
          <x14:formula1>
            <xm:f>Data!$D$2:$D$6</xm:f>
          </x14:formula1>
          <xm:sqref>F2:F10</xm:sqref>
        </x14:dataValidation>
        <x14:dataValidation type="list" allowBlank="1" showInputMessage="1" showErrorMessage="1" xr:uid="{48D79B88-F8AB-4268-8DBC-AD07D352599E}">
          <x14:formula1>
            <xm:f>Data!$E$2:$E$6</xm:f>
          </x14:formula1>
          <xm:sqref>G2:G10</xm:sqref>
        </x14:dataValidation>
        <x14:dataValidation type="list" allowBlank="1" showInputMessage="1" showErrorMessage="1" xr:uid="{55A1194F-075B-49C0-B8C2-86DB9CAAEC12}">
          <x14:formula1>
            <xm:f>Data!$F$2</xm:f>
          </x14:formula1>
          <xm:sqref>H2:H10</xm:sqref>
        </x14:dataValidation>
        <x14:dataValidation type="list" allowBlank="1" showInputMessage="1" showErrorMessage="1" xr:uid="{2ED5C38F-9BBE-478D-97AA-AD6D966357B9}">
          <x14:formula1>
            <xm:f>Data!$U$2:$U$6</xm:f>
          </x14:formula1>
          <xm:sqref>J2:J10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31E7-329F-4155-BA11-F3B0CF1135FC}">
  <sheetPr codeName="Sheet4">
    <tabColor theme="6" tint="-0.249977111117893"/>
    <pageSetUpPr fitToPage="1"/>
  </sheetPr>
  <dimension ref="A1:K18"/>
  <sheetViews>
    <sheetView showGridLines="0" showRuler="0" view="pageLayout" zoomScale="70" zoomScaleNormal="85" zoomScaleSheetLayoutView="40" zoomScalePageLayoutView="70" workbookViewId="0">
      <selection activeCell="F22" sqref="F22"/>
    </sheetView>
  </sheetViews>
  <sheetFormatPr defaultColWidth="3.21875" defaultRowHeight="15" x14ac:dyDescent="0.3"/>
  <cols>
    <col min="1" max="1" width="17.33203125" style="1" customWidth="1"/>
    <col min="2" max="2" width="18.77734375" style="2" customWidth="1"/>
    <col min="3" max="3" width="34.44140625" style="3" customWidth="1"/>
    <col min="4" max="4" width="34.21875" style="4" customWidth="1"/>
    <col min="5" max="5" width="32.77734375" style="4" customWidth="1"/>
    <col min="6" max="6" width="12.88671875" style="5" customWidth="1"/>
    <col min="7" max="8" width="12.5546875" style="5" customWidth="1"/>
    <col min="9" max="9" width="44.33203125" style="5" customWidth="1"/>
    <col min="10" max="10" width="15.44140625" style="92" customWidth="1"/>
    <col min="11" max="11" width="32.21875" style="49" customWidth="1"/>
    <col min="12" max="12" width="3.21875" style="1" customWidth="1"/>
    <col min="13" max="28" width="3.21875" style="1"/>
    <col min="29" max="29" width="3.21875" style="1" customWidth="1"/>
    <col min="30" max="16384" width="3.21875" style="1"/>
  </cols>
  <sheetData>
    <row r="1" spans="1:11" ht="105" x14ac:dyDescent="0.2">
      <c r="A1" s="96" t="str">
        <f>'S1'!A1</f>
        <v>Referência do Plano Estratégico</v>
      </c>
      <c r="B1" s="96" t="str">
        <f>'S1'!B1</f>
        <v>Área de PQS</v>
      </c>
      <c r="C1" s="96" t="str">
        <f>'S1'!C1</f>
        <v>Etapa 1</v>
      </c>
      <c r="D1" s="96" t="str">
        <f>'S1'!D1</f>
        <v>Etapa 2</v>
      </c>
      <c r="E1" s="96" t="str">
        <f>'S1'!E1</f>
        <v>Etapa 3</v>
      </c>
      <c r="F1" s="96" t="str">
        <f>'S1'!F1</f>
        <v>Etapa Atual</v>
      </c>
      <c r="G1" s="96" t="str">
        <f>'S1'!G1</f>
        <v>Etapa de Destino</v>
      </c>
      <c r="H1" s="96" t="str">
        <f>'S1'!H1</f>
        <v>Prioridade Máxima</v>
      </c>
      <c r="I1" s="96" t="str">
        <f>'S1'!I1</f>
        <v>Comentários
Compartilhe comentários sobre seu etapa atual, etapa de destino e ETAPAS de ação para PASSAR para o etapa de destino</v>
      </c>
      <c r="J1" s="117" t="str">
        <f>'S1'!J1</f>
        <v>Relatório de Progresso
Selecione o status do progresso no menu suspenso</v>
      </c>
      <c r="K1" s="117" t="str">
        <f>'S1'!K1</f>
        <v>Comentários do Relatório de Progresso</v>
      </c>
    </row>
    <row r="2" spans="1:11" ht="105" x14ac:dyDescent="0.2">
      <c r="A2" s="21" t="s">
        <v>549</v>
      </c>
      <c r="B2" s="12" t="s">
        <v>550</v>
      </c>
      <c r="C2" s="10" t="s">
        <v>551</v>
      </c>
      <c r="D2" s="10" t="s">
        <v>552</v>
      </c>
      <c r="E2" s="10" t="s">
        <v>553</v>
      </c>
      <c r="F2" s="11"/>
      <c r="G2" s="11"/>
      <c r="H2" s="38"/>
      <c r="I2" s="11"/>
      <c r="J2" s="91" t="s">
        <v>268</v>
      </c>
      <c r="K2" s="11"/>
    </row>
    <row r="3" spans="1:11" ht="90" x14ac:dyDescent="0.2">
      <c r="A3" s="18" t="s">
        <v>554</v>
      </c>
      <c r="B3" s="12" t="s">
        <v>555</v>
      </c>
      <c r="C3" s="10" t="s">
        <v>556</v>
      </c>
      <c r="D3" s="10" t="s">
        <v>557</v>
      </c>
      <c r="E3" s="10" t="s">
        <v>558</v>
      </c>
      <c r="F3" s="11"/>
      <c r="G3" s="7"/>
      <c r="H3" s="38"/>
      <c r="I3" s="11"/>
      <c r="J3" s="91"/>
      <c r="K3" s="11"/>
    </row>
    <row r="4" spans="1:11" ht="90" x14ac:dyDescent="0.2">
      <c r="A4" s="18" t="s">
        <v>559</v>
      </c>
      <c r="B4" s="12" t="s">
        <v>560</v>
      </c>
      <c r="C4" s="10" t="s">
        <v>561</v>
      </c>
      <c r="D4" s="10" t="s">
        <v>562</v>
      </c>
      <c r="E4" s="10" t="s">
        <v>563</v>
      </c>
      <c r="F4" s="11"/>
      <c r="G4" s="7"/>
      <c r="H4" s="38"/>
      <c r="I4" s="7"/>
      <c r="J4" s="91"/>
      <c r="K4" s="11"/>
    </row>
    <row r="5" spans="1:11" ht="120" x14ac:dyDescent="0.2">
      <c r="A5" s="19"/>
      <c r="B5" s="12" t="s">
        <v>564</v>
      </c>
      <c r="C5" s="10" t="s">
        <v>565</v>
      </c>
      <c r="D5" s="10" t="s">
        <v>566</v>
      </c>
      <c r="E5" s="10" t="s">
        <v>567</v>
      </c>
      <c r="F5" s="11"/>
      <c r="G5" s="7"/>
      <c r="H5" s="38"/>
      <c r="I5" s="7"/>
      <c r="J5" s="91"/>
      <c r="K5" s="11"/>
    </row>
    <row r="6" spans="1:11" ht="75" x14ac:dyDescent="0.2">
      <c r="A6" s="20"/>
      <c r="B6" s="12" t="s">
        <v>568</v>
      </c>
      <c r="C6" s="10" t="s">
        <v>569</v>
      </c>
      <c r="D6" s="10" t="s">
        <v>570</v>
      </c>
      <c r="E6" s="10" t="s">
        <v>571</v>
      </c>
      <c r="F6" s="11"/>
      <c r="G6" s="7"/>
      <c r="H6" s="38"/>
      <c r="I6" s="7"/>
      <c r="J6" s="91"/>
      <c r="K6" s="11"/>
    </row>
    <row r="7" spans="1:11" ht="105" x14ac:dyDescent="0.2">
      <c r="A7" s="19" t="s">
        <v>572</v>
      </c>
      <c r="B7" s="12" t="s">
        <v>573</v>
      </c>
      <c r="C7" s="10" t="s">
        <v>574</v>
      </c>
      <c r="D7" s="10" t="s">
        <v>575</v>
      </c>
      <c r="E7" s="10" t="s">
        <v>576</v>
      </c>
      <c r="F7" s="11"/>
      <c r="G7" s="7"/>
      <c r="H7" s="38"/>
      <c r="I7" s="7"/>
      <c r="J7" s="91"/>
      <c r="K7" s="11"/>
    </row>
    <row r="8" spans="1:11" ht="75" x14ac:dyDescent="0.2">
      <c r="A8" s="19"/>
      <c r="B8" s="12" t="s">
        <v>577</v>
      </c>
      <c r="C8" s="10" t="s">
        <v>578</v>
      </c>
      <c r="D8" s="10" t="s">
        <v>579</v>
      </c>
      <c r="E8" s="10" t="s">
        <v>580</v>
      </c>
      <c r="F8" s="11"/>
      <c r="G8" s="7"/>
      <c r="H8" s="38"/>
      <c r="I8" s="7"/>
      <c r="J8" s="91"/>
      <c r="K8" s="11"/>
    </row>
    <row r="9" spans="1:11" ht="75" x14ac:dyDescent="0.2">
      <c r="A9" s="19"/>
      <c r="B9" s="12" t="s">
        <v>581</v>
      </c>
      <c r="C9" s="10" t="s">
        <v>582</v>
      </c>
      <c r="D9" s="10" t="s">
        <v>583</v>
      </c>
      <c r="E9" s="10" t="s">
        <v>584</v>
      </c>
      <c r="F9" s="11"/>
      <c r="G9" s="7"/>
      <c r="H9" s="38"/>
      <c r="I9" s="7"/>
      <c r="J9" s="91"/>
      <c r="K9" s="11"/>
    </row>
    <row r="10" spans="1:11" ht="75" x14ac:dyDescent="0.2">
      <c r="A10" s="19"/>
      <c r="B10" s="12" t="s">
        <v>585</v>
      </c>
      <c r="C10" s="10" t="s">
        <v>586</v>
      </c>
      <c r="D10" s="10" t="s">
        <v>587</v>
      </c>
      <c r="E10" s="10" t="s">
        <v>588</v>
      </c>
      <c r="F10" s="11"/>
      <c r="G10" s="7"/>
      <c r="H10" s="38"/>
      <c r="I10" s="7"/>
      <c r="J10" s="91"/>
      <c r="K10" s="11"/>
    </row>
    <row r="11" spans="1:11" ht="60" x14ac:dyDescent="0.2">
      <c r="A11" s="20"/>
      <c r="B11" s="12" t="s">
        <v>589</v>
      </c>
      <c r="C11" s="10" t="s">
        <v>590</v>
      </c>
      <c r="D11" s="10" t="s">
        <v>591</v>
      </c>
      <c r="E11" s="10" t="s">
        <v>592</v>
      </c>
      <c r="F11" s="11"/>
      <c r="G11" s="7"/>
      <c r="H11" s="38"/>
      <c r="I11" s="7"/>
      <c r="J11" s="91"/>
      <c r="K11" s="11"/>
    </row>
    <row r="12" spans="1:11" ht="150" x14ac:dyDescent="0.2">
      <c r="A12" s="21" t="s">
        <v>593</v>
      </c>
      <c r="B12" s="12" t="s">
        <v>594</v>
      </c>
      <c r="C12" s="10" t="s">
        <v>595</v>
      </c>
      <c r="D12" s="10" t="s">
        <v>596</v>
      </c>
      <c r="E12" s="10" t="s">
        <v>597</v>
      </c>
      <c r="F12" s="11"/>
      <c r="G12" s="7"/>
      <c r="H12" s="45"/>
      <c r="I12" s="46"/>
      <c r="J12" s="93"/>
      <c r="K12" s="46"/>
    </row>
    <row r="13" spans="1:11" ht="90" x14ac:dyDescent="0.2">
      <c r="A13" s="21" t="s">
        <v>598</v>
      </c>
      <c r="B13" s="12" t="s">
        <v>599</v>
      </c>
      <c r="C13" s="10" t="s">
        <v>600</v>
      </c>
      <c r="D13" s="10" t="s">
        <v>601</v>
      </c>
      <c r="E13" s="10" t="s">
        <v>602</v>
      </c>
      <c r="F13" s="11"/>
      <c r="G13" s="7"/>
      <c r="H13" s="43"/>
      <c r="I13" s="44"/>
      <c r="J13" s="94"/>
      <c r="K13" s="44"/>
    </row>
    <row r="14" spans="1:11" ht="105" x14ac:dyDescent="0.2">
      <c r="A14" s="19" t="s">
        <v>603</v>
      </c>
      <c r="B14" s="12" t="s">
        <v>604</v>
      </c>
      <c r="C14" s="10" t="s">
        <v>605</v>
      </c>
      <c r="D14" s="10" t="s">
        <v>606</v>
      </c>
      <c r="E14" s="10" t="s">
        <v>607</v>
      </c>
      <c r="F14" s="11"/>
      <c r="G14" s="7"/>
      <c r="H14" s="38"/>
      <c r="I14" s="7"/>
      <c r="J14" s="91"/>
      <c r="K14" s="11"/>
    </row>
    <row r="15" spans="1:11" ht="75" x14ac:dyDescent="0.2">
      <c r="A15" s="19"/>
      <c r="B15" s="12" t="s">
        <v>608</v>
      </c>
      <c r="C15" s="10" t="s">
        <v>609</v>
      </c>
      <c r="D15" s="10" t="s">
        <v>610</v>
      </c>
      <c r="E15" s="10" t="s">
        <v>611</v>
      </c>
      <c r="F15" s="11"/>
      <c r="G15" s="7"/>
      <c r="H15" s="45"/>
      <c r="I15" s="46"/>
      <c r="J15" s="93"/>
      <c r="K15" s="46"/>
    </row>
    <row r="16" spans="1:11" ht="75" x14ac:dyDescent="0.2">
      <c r="A16" s="19"/>
      <c r="B16" s="12" t="s">
        <v>612</v>
      </c>
      <c r="C16" s="10" t="s">
        <v>613</v>
      </c>
      <c r="D16" s="10" t="s">
        <v>614</v>
      </c>
      <c r="E16" s="10" t="s">
        <v>615</v>
      </c>
      <c r="F16" s="11"/>
      <c r="G16" s="7"/>
      <c r="H16" s="43"/>
      <c r="I16" s="44"/>
      <c r="J16" s="94"/>
      <c r="K16" s="44"/>
    </row>
    <row r="17" spans="1:11" ht="180" x14ac:dyDescent="0.2">
      <c r="A17" s="20"/>
      <c r="B17" s="12" t="s">
        <v>616</v>
      </c>
      <c r="C17" s="10" t="s">
        <v>617</v>
      </c>
      <c r="D17" s="10" t="s">
        <v>618</v>
      </c>
      <c r="E17" s="10" t="s">
        <v>619</v>
      </c>
      <c r="F17" s="11"/>
      <c r="G17" s="7"/>
      <c r="H17" s="38"/>
      <c r="I17" s="7"/>
      <c r="J17" s="91"/>
      <c r="K17" s="11"/>
    </row>
    <row r="18" spans="1:11" ht="135" x14ac:dyDescent="0.2">
      <c r="A18" s="19" t="s">
        <v>620</v>
      </c>
      <c r="B18" s="12" t="s">
        <v>621</v>
      </c>
      <c r="C18" s="10" t="s">
        <v>622</v>
      </c>
      <c r="D18" s="10" t="s">
        <v>623</v>
      </c>
      <c r="E18" s="10" t="s">
        <v>624</v>
      </c>
      <c r="F18" s="11"/>
      <c r="G18" s="7"/>
      <c r="H18" s="38"/>
      <c r="I18" s="7"/>
      <c r="J18" s="91"/>
      <c r="K18" s="11"/>
    </row>
  </sheetData>
  <phoneticPr fontId="1" type="noConversion"/>
  <printOptions horizontalCentered="1"/>
  <pageMargins left="0.7" right="0.7" top="0.75" bottom="0.75" header="0.15" footer="0.3"/>
  <pageSetup paperSize="9" scale="49" fitToHeight="0" orientation="landscape" r:id="rId1"/>
  <headerFooter alignWithMargins="0">
    <oddHeader>&amp;L&amp;"Ubuntu,Bold"&amp;16E4 - IMPULSIONAR EXCELËNCIA
&amp;REscolha "Etapa Atual" para cada linha de PQS
Atribua "Etapa de destino" e indique o nível de prioridade
Fornecer comentários, quando necessário
Use as últimas 2 colunas para acompanhar o progresso</oddHeader>
    <oddFooter xml:space="preserve">&amp;LPQS V3 Self-Assessment 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EBC9E1A-8868-4778-8EE5-9E5E0F4C03FE}">
            <xm:f>NOT(ISERROR(SEARCH(Data!$F$2,H2)))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H2:H17</xm:sqref>
        </x14:conditionalFormatting>
        <x14:conditionalFormatting xmlns:xm="http://schemas.microsoft.com/office/excel/2006/main">
          <x14:cfRule type="containsText" priority="10" operator="containsText" id="{CAE86B9A-46D5-446C-B60A-D67056941A75}">
            <xm:f>NOT(ISERROR(SEARCH(Data!$F$2,H18)))</xm:f>
            <xm:f>Data!$F$2</xm:f>
            <x14:dxf>
              <font>
                <b/>
                <i val="0"/>
                <color rgb="FFFF0000"/>
              </font>
              <numFmt numFmtId="30" formatCode="@"/>
              <fill>
                <patternFill patternType="none">
                  <bgColor auto="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170" id="{C9EFB2FA-33B0-4324-9E24-405D53A757C3}">
            <xm:f>IF(J2=Data!$U$3, TRUE, FALSE)</xm:f>
            <x14:dxf>
              <font>
                <color rgb="FF00B0F0"/>
              </font>
              <fill>
                <patternFill>
                  <bgColor rgb="FF00B0F0"/>
                </patternFill>
              </fill>
            </x14:dxf>
          </x14:cfRule>
          <x14:cfRule type="expression" priority="171" id="{1E65FF16-C72D-46CB-AC9D-C7C497B9E46A}">
            <xm:f>IF(J2=Data!$U$4, TRUE, FALSE)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expression" priority="172" id="{5792A971-19A4-4CA8-AB8F-F7CC29ADB458}">
            <xm:f>IF(J2=Data!$U$5, TRUE, FALSE)</xm:f>
            <x14:dxf>
              <font>
                <color rgb="FFFFFF00"/>
              </font>
              <fill>
                <patternFill>
                  <bgColor rgb="FFFFFF00"/>
                </patternFill>
              </fill>
            </x14:dxf>
          </x14:cfRule>
          <x14:cfRule type="expression" priority="173" id="{7E81F67A-DF1A-4129-8F41-00C176B4C40A}">
            <xm:f>IF(J2=Data!$U$6, TRUE, FALSE)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J2:J1048576</xm:sqref>
        </x14:conditionalFormatting>
        <x14:conditionalFormatting xmlns:xm="http://schemas.microsoft.com/office/excel/2006/main">
          <x14:cfRule type="expression" priority="4" id="{21E968A1-B192-46AE-9404-AF1126B37C18}">
            <xm:f>IF(F2=Data!$D$5, TRUE, FALSE)</xm:f>
            <x14:dxf>
              <fill>
                <patternFill>
                  <bgColor theme="6"/>
                </patternFill>
              </fill>
            </x14:dxf>
          </x14:cfRule>
          <x14:cfRule type="expression" priority="5" id="{0FFA5C14-D4FB-4D34-8EDF-C9BDC3726E25}">
            <xm:f>IF(F2=Data!$D$6, TRUE, FALSE)</xm:f>
            <x14:dxf>
              <fill>
                <patternFill>
                  <bgColor theme="6"/>
                </patternFill>
              </fill>
            </x14:dxf>
          </x14:cfRule>
          <xm:sqref>E2:E18</xm:sqref>
        </x14:conditionalFormatting>
        <x14:conditionalFormatting xmlns:xm="http://schemas.microsoft.com/office/excel/2006/main">
          <x14:cfRule type="expression" priority="3" id="{8094587B-284C-48CB-BF6C-8417E781660E}">
            <xm:f>IF(F2=Data!$D$4, TRUE, FALSE)</xm:f>
            <x14:dxf>
              <fill>
                <patternFill>
                  <bgColor theme="6"/>
                </patternFill>
              </fill>
            </x14:dxf>
          </x14:cfRule>
          <xm:sqref>D2:D18</xm:sqref>
        </x14:conditionalFormatting>
        <x14:conditionalFormatting xmlns:xm="http://schemas.microsoft.com/office/excel/2006/main">
          <x14:cfRule type="expression" priority="2" id="{CD0CF63A-3CC6-4DA9-A6D9-46BAF3DA48F5}">
            <xm:f>IF(F2=Data!$D$3, TRUE, FALSE)</xm:f>
            <x14:dxf>
              <fill>
                <patternFill>
                  <bgColor theme="6"/>
                </patternFill>
              </fill>
            </x14:dxf>
          </x14:cfRule>
          <xm:sqref>C2:C18</xm:sqref>
        </x14:conditionalFormatting>
        <x14:conditionalFormatting xmlns:xm="http://schemas.microsoft.com/office/excel/2006/main">
          <x14:cfRule type="expression" priority="1" id="{4B1DD3FF-03C1-4B5D-9424-AA88F32A6945}">
            <xm:f>IF(F2=Data!$D$2, TRUE, FALSE)</xm:f>
            <x14:dxf>
              <fill>
                <patternFill>
                  <bgColor theme="6"/>
                </patternFill>
              </fill>
            </x14:dxf>
          </x14:cfRule>
          <xm:sqref>B2:B18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3DAEF8-B7DF-4FCB-9B88-EE4A793A7860}">
          <x14:formula1>
            <xm:f>Data!$D$2:$D$6</xm:f>
          </x14:formula1>
          <xm:sqref>F2:F18</xm:sqref>
        </x14:dataValidation>
        <x14:dataValidation type="list" allowBlank="1" showInputMessage="1" showErrorMessage="1" xr:uid="{987F7C49-DDA8-4AA5-A38B-E3065E90C5F0}">
          <x14:formula1>
            <xm:f>Data!$E$2:$E$6</xm:f>
          </x14:formula1>
          <xm:sqref>G2:G18</xm:sqref>
        </x14:dataValidation>
        <x14:dataValidation type="list" allowBlank="1" showInputMessage="1" showErrorMessage="1" xr:uid="{6E7D7389-B01C-4FA8-AC72-CA1540FA231D}">
          <x14:formula1>
            <xm:f>Data!$F$2</xm:f>
          </x14:formula1>
          <xm:sqref>H2:H18</xm:sqref>
        </x14:dataValidation>
        <x14:dataValidation type="list" allowBlank="1" showInputMessage="1" showErrorMessage="1" xr:uid="{E0222203-46C2-4AC9-8B19-917E7E66BEF7}">
          <x14:formula1>
            <xm:f>Data!$U$2:$U$6</xm:f>
          </x14:formula1>
          <xm:sqref>J2:J18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79B8-FBBB-4B25-A0C2-3A938A755E98}">
  <sheetPr>
    <tabColor theme="4" tint="0.39997558519241921"/>
    <pageSetUpPr fitToPage="1"/>
  </sheetPr>
  <dimension ref="A2:H38"/>
  <sheetViews>
    <sheetView showGridLines="0" showRuler="0" view="pageLayout" zoomScaleNormal="85" zoomScaleSheetLayoutView="70" workbookViewId="0">
      <selection activeCell="E17" sqref="E17"/>
    </sheetView>
  </sheetViews>
  <sheetFormatPr defaultColWidth="3.21875" defaultRowHeight="15" x14ac:dyDescent="0.3"/>
  <cols>
    <col min="1" max="1" width="62.6640625" style="1" bestFit="1" customWidth="1"/>
    <col min="2" max="2" width="14" style="1" customWidth="1"/>
    <col min="3" max="3" width="11.21875" style="2" customWidth="1"/>
    <col min="4" max="4" width="11.21875" style="3" customWidth="1"/>
    <col min="5" max="6" width="11.21875" style="4" customWidth="1"/>
    <col min="7" max="7" width="11.6640625" style="5" customWidth="1"/>
    <col min="8" max="8" width="19.44140625" style="5" customWidth="1"/>
    <col min="9" max="11" width="3.21875" style="1" customWidth="1"/>
    <col min="12" max="27" width="3.21875" style="1"/>
    <col min="28" max="28" width="3.21875" style="1" customWidth="1"/>
    <col min="29" max="16384" width="3.21875" style="1"/>
  </cols>
  <sheetData>
    <row r="2" spans="1:8" ht="16.8" x14ac:dyDescent="0.35">
      <c r="A2" s="51" t="s">
        <v>625</v>
      </c>
      <c r="B2" s="51"/>
    </row>
    <row r="4" spans="1:8" x14ac:dyDescent="0.3">
      <c r="A4" s="48" t="s">
        <v>626</v>
      </c>
      <c r="B4" s="48"/>
    </row>
    <row r="5" spans="1:8" ht="15.6" thickBot="1" x14ac:dyDescent="0.35">
      <c r="A5" s="47"/>
      <c r="B5" s="47"/>
    </row>
    <row r="6" spans="1:8" ht="40.200000000000003" thickBot="1" x14ac:dyDescent="0.35">
      <c r="A6" s="61" t="s">
        <v>627</v>
      </c>
      <c r="B6" s="62" t="str">
        <f>Data!D2</f>
        <v>Ainda não chegamos ao Etapa 1</v>
      </c>
      <c r="C6" s="63" t="str">
        <f>Data!D3</f>
        <v>Etapa 1</v>
      </c>
      <c r="D6" s="63" t="str">
        <f>Data!D4</f>
        <v>Etapa 2</v>
      </c>
      <c r="E6" s="63" t="str">
        <f>Data!D5</f>
        <v>Etapa 3</v>
      </c>
      <c r="F6" s="64" t="str">
        <f>Data!D6</f>
        <v>Etapa 3+</v>
      </c>
      <c r="H6" s="1"/>
    </row>
    <row r="7" spans="1:8" ht="14.4" customHeight="1" x14ac:dyDescent="0.3">
      <c r="A7" s="98" t="str">
        <f>Data!H2</f>
        <v>S1 - PROGRAMAÇÃO LOCAL</v>
      </c>
      <c r="B7" s="99">
        <f>Data!I12</f>
        <v>0</v>
      </c>
      <c r="C7" s="99">
        <f>Data!J12</f>
        <v>0</v>
      </c>
      <c r="D7" s="99">
        <f>Data!K12</f>
        <v>0</v>
      </c>
      <c r="E7" s="99">
        <f>Data!L12</f>
        <v>0</v>
      </c>
      <c r="F7" s="99">
        <f>Data!M12</f>
        <v>0</v>
      </c>
      <c r="H7" s="1"/>
    </row>
    <row r="8" spans="1:8" ht="14.4" customHeight="1" x14ac:dyDescent="0.3">
      <c r="A8" s="98" t="str">
        <f>Data!H3</f>
        <v>S2 - EMPODERAR ATLETAS E JOVENS</v>
      </c>
      <c r="B8" s="99">
        <f>Data!I13</f>
        <v>0</v>
      </c>
      <c r="C8" s="99">
        <f>Data!J13</f>
        <v>0</v>
      </c>
      <c r="D8" s="99">
        <f>Data!K13</f>
        <v>0</v>
      </c>
      <c r="E8" s="99">
        <f>Data!L13</f>
        <v>0</v>
      </c>
      <c r="F8" s="99">
        <f>Data!M13</f>
        <v>0</v>
      </c>
      <c r="H8" s="1"/>
    </row>
    <row r="9" spans="1:8" ht="14.4" customHeight="1" x14ac:dyDescent="0.3">
      <c r="A9" s="98" t="str">
        <f>Data!H4</f>
        <v>S3 - CRESCER PRÁTICAS INCLUSIVAS</v>
      </c>
      <c r="B9" s="99">
        <f>Data!I14</f>
        <v>0</v>
      </c>
      <c r="C9" s="99">
        <f>Data!J14</f>
        <v>0</v>
      </c>
      <c r="D9" s="99">
        <f>Data!K14</f>
        <v>0</v>
      </c>
      <c r="E9" s="99">
        <f>Data!L14</f>
        <v>0</v>
      </c>
      <c r="F9" s="99">
        <f>Data!M14</f>
        <v>0</v>
      </c>
      <c r="H9" s="1"/>
    </row>
    <row r="10" spans="1:8" ht="14.4" customHeight="1" x14ac:dyDescent="0.3">
      <c r="A10" s="98" t="str">
        <f>Data!H5</f>
        <v>E1 - DIGITALIZAR O MOVIMENTO</v>
      </c>
      <c r="B10" s="99">
        <f>Data!I15</f>
        <v>0</v>
      </c>
      <c r="C10" s="99">
        <f>Data!J15</f>
        <v>0</v>
      </c>
      <c r="D10" s="99">
        <f>Data!K15</f>
        <v>0</v>
      </c>
      <c r="E10" s="99">
        <f>Data!L15</f>
        <v>0</v>
      </c>
      <c r="F10" s="99">
        <f>Data!M15</f>
        <v>0</v>
      </c>
      <c r="H10" s="1"/>
    </row>
    <row r="11" spans="1:8" ht="14.4" customHeight="1" x14ac:dyDescent="0.3">
      <c r="A11" s="98" t="str">
        <f>Data!H6</f>
        <v>E2 - DIVERSIFICAR RECEITAS</v>
      </c>
      <c r="B11" s="99">
        <f>Data!I16</f>
        <v>0</v>
      </c>
      <c r="C11" s="99">
        <f>Data!J16</f>
        <v>0</v>
      </c>
      <c r="D11" s="99">
        <f>Data!K16</f>
        <v>0</v>
      </c>
      <c r="E11" s="99">
        <f>Data!L16</f>
        <v>0</v>
      </c>
      <c r="F11" s="99">
        <f>Data!M16</f>
        <v>0</v>
      </c>
      <c r="H11" s="1"/>
    </row>
    <row r="12" spans="1:8" ht="14.4" customHeight="1" x14ac:dyDescent="0.3">
      <c r="A12" s="98" t="str">
        <f>Data!H7</f>
        <v>E3 - CONSTRUIR A MARCA</v>
      </c>
      <c r="B12" s="99">
        <f>Data!I17</f>
        <v>0</v>
      </c>
      <c r="C12" s="99">
        <f>Data!J17</f>
        <v>0</v>
      </c>
      <c r="D12" s="99">
        <f>Data!K17</f>
        <v>0</v>
      </c>
      <c r="E12" s="99">
        <f>Data!L17</f>
        <v>0</v>
      </c>
      <c r="F12" s="99">
        <f>Data!M17</f>
        <v>0</v>
      </c>
      <c r="H12" s="1"/>
    </row>
    <row r="13" spans="1:8" ht="14.4" customHeight="1" thickBot="1" x14ac:dyDescent="0.35">
      <c r="A13" s="98" t="str">
        <f>Data!H8</f>
        <v>E4 - IMPULSIONAR EXCELËNCIA</v>
      </c>
      <c r="B13" s="99">
        <f>Data!I18</f>
        <v>0</v>
      </c>
      <c r="C13" s="99">
        <f>Data!J18</f>
        <v>0</v>
      </c>
      <c r="D13" s="99">
        <f>Data!K18</f>
        <v>0</v>
      </c>
      <c r="E13" s="99">
        <f>Data!L18</f>
        <v>0</v>
      </c>
      <c r="F13" s="99">
        <f>Data!M18</f>
        <v>0</v>
      </c>
      <c r="H13" s="1"/>
    </row>
    <row r="14" spans="1:8" ht="14.4" customHeight="1" thickBot="1" x14ac:dyDescent="0.4">
      <c r="A14" s="106" t="str">
        <f>Data!H9</f>
        <v>Todas as Áreas do Plano Estratégico</v>
      </c>
      <c r="B14" s="53">
        <f>Data!I19</f>
        <v>0</v>
      </c>
      <c r="C14" s="53">
        <f>Data!J19</f>
        <v>0</v>
      </c>
      <c r="D14" s="53">
        <f>Data!K19</f>
        <v>0</v>
      </c>
      <c r="E14" s="53">
        <f>Data!L19</f>
        <v>0</v>
      </c>
      <c r="F14" s="53">
        <f>Data!M19</f>
        <v>0</v>
      </c>
      <c r="H14" s="1"/>
    </row>
    <row r="15" spans="1:8" ht="14.4" customHeight="1" x14ac:dyDescent="0.3">
      <c r="A15" s="54"/>
      <c r="B15" s="54"/>
    </row>
    <row r="16" spans="1:8" ht="14.4" customHeight="1" x14ac:dyDescent="0.3">
      <c r="A16" s="48" t="s">
        <v>628</v>
      </c>
      <c r="B16" s="54"/>
    </row>
    <row r="17" spans="1:8" ht="14.4" customHeight="1" x14ac:dyDescent="0.3">
      <c r="A17" s="48"/>
      <c r="B17" s="54"/>
    </row>
    <row r="18" spans="1:8" ht="14.4" customHeight="1" x14ac:dyDescent="0.3">
      <c r="A18" s="59" t="s">
        <v>629</v>
      </c>
      <c r="C18" s="60">
        <f>Data!R2</f>
        <v>0</v>
      </c>
      <c r="D18" s="1"/>
      <c r="E18" s="1"/>
    </row>
    <row r="19" spans="1:8" ht="14.4" customHeight="1" x14ac:dyDescent="0.3">
      <c r="A19" s="59" t="s">
        <v>630</v>
      </c>
      <c r="C19" s="60">
        <f>Data!R3</f>
        <v>0</v>
      </c>
      <c r="D19" s="1"/>
      <c r="F19" s="5"/>
      <c r="H19" s="1"/>
    </row>
    <row r="20" spans="1:8" ht="14.4" customHeight="1" x14ac:dyDescent="0.3">
      <c r="A20" s="59" t="s">
        <v>631</v>
      </c>
      <c r="C20" s="60">
        <f>Data!R4</f>
        <v>0</v>
      </c>
      <c r="D20" s="1"/>
      <c r="F20" s="5"/>
      <c r="H20" s="1"/>
    </row>
    <row r="21" spans="1:8" ht="14.4" customHeight="1" thickBot="1" x14ac:dyDescent="0.35">
      <c r="A21" s="59"/>
      <c r="C21" s="60"/>
      <c r="D21" s="1"/>
      <c r="F21" s="5"/>
      <c r="H21" s="1"/>
    </row>
    <row r="22" spans="1:8" ht="53.4" thickBot="1" x14ac:dyDescent="0.25">
      <c r="A22" s="86" t="str">
        <f>A6</f>
        <v>Área do Plano Estratégico</v>
      </c>
      <c r="B22" s="87" t="str">
        <f>Data!I32</f>
        <v>Atualmente não é prioridade</v>
      </c>
      <c r="C22" s="87" t="str">
        <f>Data!J32</f>
        <v>Etapa 1</v>
      </c>
      <c r="D22" s="87" t="str">
        <f>Data!K32</f>
        <v>Etapa 2</v>
      </c>
      <c r="E22" s="87" t="str">
        <f>Data!L32</f>
        <v>Etapa 3</v>
      </c>
      <c r="F22" s="87" t="str">
        <f>Data!M32</f>
        <v>Etapa mais alto alcançado</v>
      </c>
      <c r="G22" s="88" t="str">
        <f>Data!N32</f>
        <v>Padrões identificados como de alta prioridade</v>
      </c>
      <c r="H22" s="1"/>
    </row>
    <row r="23" spans="1:8" ht="14.4" customHeight="1" x14ac:dyDescent="0.3">
      <c r="A23" s="98" t="str">
        <f>Data!H2</f>
        <v>S1 - PROGRAMAÇÃO LOCAL</v>
      </c>
      <c r="B23" s="99">
        <f>Data!I33</f>
        <v>0</v>
      </c>
      <c r="C23" s="99">
        <f>Data!J33</f>
        <v>0</v>
      </c>
      <c r="D23" s="99">
        <f>Data!K33</f>
        <v>0</v>
      </c>
      <c r="E23" s="99">
        <f>Data!L33</f>
        <v>0</v>
      </c>
      <c r="F23" s="99">
        <f>Data!M33</f>
        <v>0</v>
      </c>
      <c r="G23" s="99">
        <f>Data!N33</f>
        <v>0</v>
      </c>
      <c r="H23" s="1"/>
    </row>
    <row r="24" spans="1:8" ht="14.4" customHeight="1" x14ac:dyDescent="0.3">
      <c r="A24" s="98" t="str">
        <f>Data!H3</f>
        <v>S2 - EMPODERAR ATLETAS E JOVENS</v>
      </c>
      <c r="B24" s="99">
        <f>Data!I34</f>
        <v>0</v>
      </c>
      <c r="C24" s="99">
        <f>Data!J34</f>
        <v>0</v>
      </c>
      <c r="D24" s="99">
        <f>Data!K34</f>
        <v>0</v>
      </c>
      <c r="E24" s="99">
        <f>Data!L34</f>
        <v>0</v>
      </c>
      <c r="F24" s="99">
        <f>Data!M34</f>
        <v>0</v>
      </c>
      <c r="G24" s="99">
        <f>Data!N34</f>
        <v>0</v>
      </c>
    </row>
    <row r="25" spans="1:8" ht="14.4" customHeight="1" x14ac:dyDescent="0.3">
      <c r="A25" s="98" t="str">
        <f>Data!H4</f>
        <v>S3 - CRESCER PRÁTICAS INCLUSIVAS</v>
      </c>
      <c r="B25" s="99">
        <f>Data!I35</f>
        <v>0</v>
      </c>
      <c r="C25" s="99">
        <f>Data!J35</f>
        <v>0</v>
      </c>
      <c r="D25" s="99">
        <f>Data!K35</f>
        <v>0</v>
      </c>
      <c r="E25" s="99">
        <f>Data!L35</f>
        <v>0</v>
      </c>
      <c r="F25" s="99">
        <f>Data!M35</f>
        <v>0</v>
      </c>
      <c r="G25" s="99">
        <f>Data!N35</f>
        <v>0</v>
      </c>
    </row>
    <row r="26" spans="1:8" ht="14.4" customHeight="1" x14ac:dyDescent="0.3">
      <c r="A26" s="98" t="str">
        <f>Data!H5</f>
        <v>E1 - DIGITALIZAR O MOVIMENTO</v>
      </c>
      <c r="B26" s="99">
        <f>Data!I36</f>
        <v>0</v>
      </c>
      <c r="C26" s="99">
        <f>Data!J36</f>
        <v>0</v>
      </c>
      <c r="D26" s="99">
        <f>Data!K36</f>
        <v>0</v>
      </c>
      <c r="E26" s="99">
        <f>Data!L36</f>
        <v>0</v>
      </c>
      <c r="F26" s="99">
        <f>Data!M36</f>
        <v>0</v>
      </c>
      <c r="G26" s="99">
        <f>Data!N36</f>
        <v>0</v>
      </c>
    </row>
    <row r="27" spans="1:8" ht="14.4" customHeight="1" x14ac:dyDescent="0.3">
      <c r="A27" s="98" t="str">
        <f>Data!H6</f>
        <v>E2 - DIVERSIFICAR RECEITAS</v>
      </c>
      <c r="B27" s="99">
        <f>Data!I37</f>
        <v>0</v>
      </c>
      <c r="C27" s="99">
        <f>Data!J37</f>
        <v>0</v>
      </c>
      <c r="D27" s="99">
        <f>Data!K37</f>
        <v>0</v>
      </c>
      <c r="E27" s="99">
        <f>Data!L37</f>
        <v>0</v>
      </c>
      <c r="F27" s="99">
        <f>Data!M37</f>
        <v>0</v>
      </c>
      <c r="G27" s="99">
        <f>Data!N37</f>
        <v>0</v>
      </c>
    </row>
    <row r="28" spans="1:8" ht="14.4" customHeight="1" x14ac:dyDescent="0.3">
      <c r="A28" s="98" t="str">
        <f>Data!H7</f>
        <v>E3 - CONSTRUIR A MARCA</v>
      </c>
      <c r="B28" s="99">
        <f>Data!I38</f>
        <v>0</v>
      </c>
      <c r="C28" s="99">
        <f>Data!J38</f>
        <v>0</v>
      </c>
      <c r="D28" s="99">
        <f>Data!K38</f>
        <v>0</v>
      </c>
      <c r="E28" s="99">
        <f>Data!L38</f>
        <v>0</v>
      </c>
      <c r="F28" s="99">
        <f>Data!M38</f>
        <v>0</v>
      </c>
      <c r="G28" s="99">
        <f>Data!N38</f>
        <v>0</v>
      </c>
    </row>
    <row r="29" spans="1:8" ht="14.4" customHeight="1" thickBot="1" x14ac:dyDescent="0.35">
      <c r="A29" s="98" t="str">
        <f>Data!H8</f>
        <v>E4 - IMPULSIONAR EXCELËNCIA</v>
      </c>
      <c r="B29" s="100">
        <f>Data!I39</f>
        <v>0</v>
      </c>
      <c r="C29" s="100">
        <f>Data!J39</f>
        <v>0</v>
      </c>
      <c r="D29" s="100">
        <f>Data!K39</f>
        <v>0</v>
      </c>
      <c r="E29" s="100">
        <f>Data!L39</f>
        <v>0</v>
      </c>
      <c r="F29" s="100">
        <f>Data!M39</f>
        <v>0</v>
      </c>
      <c r="G29" s="100">
        <f>Data!N39</f>
        <v>0</v>
      </c>
    </row>
    <row r="30" spans="1:8" ht="16.2" thickBot="1" x14ac:dyDescent="0.4">
      <c r="A30" s="52" t="s">
        <v>262</v>
      </c>
      <c r="B30" s="101">
        <f>Data!I40</f>
        <v>0</v>
      </c>
      <c r="C30" s="101">
        <f>Data!J40</f>
        <v>0</v>
      </c>
      <c r="D30" s="101">
        <f>Data!K40</f>
        <v>0</v>
      </c>
      <c r="E30" s="101">
        <f>Data!L40</f>
        <v>0</v>
      </c>
      <c r="F30" s="101">
        <f>Data!M40</f>
        <v>0</v>
      </c>
      <c r="G30" s="102">
        <f>Data!N40</f>
        <v>0</v>
      </c>
    </row>
    <row r="32" spans="1:8" x14ac:dyDescent="0.3">
      <c r="A32" s="50" t="str">
        <f>Data!U1</f>
        <v>Relatório de progresso</v>
      </c>
    </row>
    <row r="34" spans="1:2" x14ac:dyDescent="0.3">
      <c r="A34" s="89" t="str">
        <f>Data!U2</f>
        <v>N/A</v>
      </c>
      <c r="B34" s="90">
        <f>Data!W2</f>
        <v>1.4492753623188406E-2</v>
      </c>
    </row>
    <row r="35" spans="1:2" x14ac:dyDescent="0.3">
      <c r="A35" s="89" t="str">
        <f>Data!U3</f>
        <v>Completo</v>
      </c>
      <c r="B35" s="90">
        <f>Data!W3</f>
        <v>0</v>
      </c>
    </row>
    <row r="36" spans="1:2" x14ac:dyDescent="0.3">
      <c r="A36" s="89" t="str">
        <f>Data!U4</f>
        <v xml:space="preserve">
No caminho certo</v>
      </c>
      <c r="B36" s="90">
        <f>Data!W4</f>
        <v>0</v>
      </c>
    </row>
    <row r="37" spans="1:2" x14ac:dyDescent="0.3">
      <c r="A37" s="89" t="str">
        <f>Data!U5</f>
        <v>Ligeiramente fora dos trilhos</v>
      </c>
      <c r="B37" s="90">
        <f>Data!W5</f>
        <v>0</v>
      </c>
    </row>
    <row r="38" spans="1:2" x14ac:dyDescent="0.3">
      <c r="A38" s="89" t="str">
        <f>Data!U6</f>
        <v>Não está no caminho certo</v>
      </c>
      <c r="B38" s="90">
        <f>Data!W6</f>
        <v>0</v>
      </c>
    </row>
  </sheetData>
  <conditionalFormatting sqref="B7:F14">
    <cfRule type="dataBar" priority="13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{A72B5FBB-3968-4A60-8FDE-B754F0BBE34C}</x14:id>
        </ext>
      </extLst>
    </cfRule>
  </conditionalFormatting>
  <conditionalFormatting sqref="B23:G30">
    <cfRule type="dataBar" priority="12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{5AE97904-2119-4ABF-B501-BACFDBC6B7C8}</x14:id>
        </ext>
      </extLst>
    </cfRule>
  </conditionalFormatting>
  <conditionalFormatting sqref="B35:B36">
    <cfRule type="dataBar" priority="4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{40F2110E-CB0A-4064-8149-67A476550C6A}</x14:id>
        </ext>
      </extLst>
    </cfRule>
  </conditionalFormatting>
  <conditionalFormatting sqref="B37">
    <cfRule type="dataBar" priority="3">
      <dataBar>
        <cfvo type="num" val="0"/>
        <cfvo type="num" val="1"/>
        <color rgb="FFFFFF00"/>
      </dataBar>
      <extLst>
        <ext xmlns:x14="http://schemas.microsoft.com/office/spreadsheetml/2009/9/main" uri="{B025F937-C7B1-47D3-B67F-A62EFF666E3E}">
          <x14:id>{DCD765C3-05E9-4392-8C99-7C27558BF5DA}</x14:id>
        </ext>
      </extLst>
    </cfRule>
  </conditionalFormatting>
  <conditionalFormatting sqref="B34">
    <cfRule type="dataBar" priority="2">
      <dataBar>
        <cfvo type="num" val="0"/>
        <cfvo type="num" val="1"/>
        <color theme="0" tint="-0.14999847407452621"/>
      </dataBar>
      <extLst>
        <ext xmlns:x14="http://schemas.microsoft.com/office/spreadsheetml/2009/9/main" uri="{B025F937-C7B1-47D3-B67F-A62EFF666E3E}">
          <x14:id>{D60F6A31-432B-4CF5-8A58-236B2DB69AED}</x14:id>
        </ext>
      </extLst>
    </cfRule>
  </conditionalFormatting>
  <conditionalFormatting sqref="B38">
    <cfRule type="dataBar" priority="1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{3F1C921B-9BA5-418A-94BD-BC5AF208D459}</x14:id>
        </ext>
      </extLst>
    </cfRule>
  </conditionalFormatting>
  <pageMargins left="0.7" right="0.7" top="0.75" bottom="0.75" header="0.2" footer="0.3"/>
  <pageSetup paperSize="9" scale="65" orientation="portrait" r:id="rId1"/>
  <headerFooter scaleWithDoc="0" alignWithMargins="0">
    <oddHeader>&amp;L&amp;"Ubuntu,Regular"&amp;12Bem-vindo aos Padrões de Qualidade do Programa
Ferramenta de autoavaliação&amp;R&amp;G</oddHeader>
    <oddFooter xml:space="preserve">&amp;LPQS V3 Self-Assessment 
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2B5FBB-3968-4A60-8FDE-B754F0BBE3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B7:F14</xm:sqref>
        </x14:conditionalFormatting>
        <x14:conditionalFormatting xmlns:xm="http://schemas.microsoft.com/office/excel/2006/main">
          <x14:cfRule type="dataBar" id="{5AE97904-2119-4ABF-B501-BACFDBC6B7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B23:G30</xm:sqref>
        </x14:conditionalFormatting>
        <x14:conditionalFormatting xmlns:xm="http://schemas.microsoft.com/office/excel/2006/main">
          <x14:cfRule type="dataBar" id="{40F2110E-CB0A-4064-8149-67A476550C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B35:B36</xm:sqref>
        </x14:conditionalFormatting>
        <x14:conditionalFormatting xmlns:xm="http://schemas.microsoft.com/office/excel/2006/main">
          <x14:cfRule type="dataBar" id="{DCD765C3-05E9-4392-8C99-7C27558BF5D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B37</xm:sqref>
        </x14:conditionalFormatting>
        <x14:conditionalFormatting xmlns:xm="http://schemas.microsoft.com/office/excel/2006/main">
          <x14:cfRule type="dataBar" id="{D60F6A31-432B-4CF5-8A58-236B2DB69A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B34</xm:sqref>
        </x14:conditionalFormatting>
        <x14:conditionalFormatting xmlns:xm="http://schemas.microsoft.com/office/excel/2006/main">
          <x14:cfRule type="dataBar" id="{3F1C921B-9BA5-418A-94BD-BC5AF208D4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9AD5CFA9B0044AEE0D7819223FC9E" ma:contentTypeVersion="13" ma:contentTypeDescription="Create a new document." ma:contentTypeScope="" ma:versionID="a4efda5d4779def98c768788da573c97">
  <xsd:schema xmlns:xsd="http://www.w3.org/2001/XMLSchema" xmlns:xs="http://www.w3.org/2001/XMLSchema" xmlns:p="http://schemas.microsoft.com/office/2006/metadata/properties" xmlns:ns3="2b4ae5a7-7c73-4616-a4aa-f6a7f1614da6" xmlns:ns4="11a4bcd5-ceac-4364-8bf5-4135fdfd436a" targetNamespace="http://schemas.microsoft.com/office/2006/metadata/properties" ma:root="true" ma:fieldsID="c84055381e11be4feee31b05d3c45002" ns3:_="" ns4:_="">
    <xsd:import namespace="2b4ae5a7-7c73-4616-a4aa-f6a7f1614da6"/>
    <xsd:import namespace="11a4bcd5-ceac-4364-8bf5-4135fdfd436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ae5a7-7c73-4616-a4aa-f6a7f1614d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4bcd5-ceac-4364-8bf5-4135fdfd4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3F8B3-CE62-4A8C-9835-98093B797E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CDEE7-0F4F-48B6-BE0C-CCCFF52EB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ae5a7-7c73-4616-a4aa-f6a7f1614da6"/>
    <ds:schemaRef ds:uri="11a4bcd5-ceac-4364-8bf5-4135fdfd4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CE8FBF-0C1B-448D-B1EF-D857CB7D9262}">
  <ds:schemaRefs>
    <ds:schemaRef ds:uri="11a4bcd5-ceac-4364-8bf5-4135fdfd436a"/>
    <ds:schemaRef ds:uri="2b4ae5a7-7c73-4616-a4aa-f6a7f1614da6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INTRODUÇÃO</vt:lpstr>
      <vt:lpstr>S1</vt:lpstr>
      <vt:lpstr>S2</vt:lpstr>
      <vt:lpstr>S3</vt:lpstr>
      <vt:lpstr>E1</vt:lpstr>
      <vt:lpstr>E2</vt:lpstr>
      <vt:lpstr>E3</vt:lpstr>
      <vt:lpstr>E4</vt:lpstr>
      <vt:lpstr>PAINEL DE CONTROLE</vt:lpstr>
      <vt:lpstr>Data</vt:lpstr>
      <vt:lpstr>'E1'!Print_Area</vt:lpstr>
      <vt:lpstr>'E2'!Print_Area</vt:lpstr>
      <vt:lpstr>'E3'!Print_Area</vt:lpstr>
      <vt:lpstr>'E4'!Print_Area</vt:lpstr>
      <vt:lpstr>INTRODUÇÃO!Print_Area</vt:lpstr>
      <vt:lpstr>'PAINEL DE CONTROLE'!Print_Area</vt:lpstr>
      <vt:lpstr>'S1'!Print_Area</vt:lpstr>
      <vt:lpstr>'S2'!Print_Area</vt:lpstr>
      <vt:lpstr>'S3'!Print_Area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 Fenichel</cp:lastModifiedBy>
  <cp:lastPrinted>2021-11-04T16:12:30Z</cp:lastPrinted>
  <dcterms:created xsi:type="dcterms:W3CDTF">2012-03-14T10:30:28Z</dcterms:created>
  <dcterms:modified xsi:type="dcterms:W3CDTF">2022-07-29T16:47:26Z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0x010100A6E9AD5CFA9B0044AEE0D7819223FC9E</vt:lpwstr>
  </property>
</Properties>
</file>