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hidePivotFieldList="1" defaultThemeVersion="124226"/>
  <mc:AlternateContent xmlns:mc="http://schemas.openxmlformats.org/markup-compatibility/2006">
    <mc:Choice Requires="x15">
      <x15ac:absPath xmlns:x15ac="http://schemas.microsoft.com/office/spreadsheetml/2010/11/ac" url="C:\Users\sfenichel\Dropbox (Specialolympics.org)\#OrgEx\2. Operational Excellence\PQS\PQS V3\Self-assessment\Final\"/>
    </mc:Choice>
  </mc:AlternateContent>
  <xr:revisionPtr revIDLastSave="0" documentId="13_ncr:1_{F5558CF4-BC6D-4F47-8C67-4E7342D85369}" xr6:coauthVersionLast="47" xr6:coauthVersionMax="47" xr10:uidLastSave="{00000000-0000-0000-0000-000000000000}"/>
  <bookViews>
    <workbookView xWindow="-108" yWindow="-108" windowWidth="23256" windowHeight="12576" tabRatio="596" activeTab="7" xr2:uid="{00000000-000D-0000-FFFF-FFFF00000000}"/>
  </bookViews>
  <sheets>
    <sheet name="介绍" sheetId="79" r:id="rId1"/>
    <sheet name="S1" sheetId="72" r:id="rId2"/>
    <sheet name="S2" sheetId="73" r:id="rId3"/>
    <sheet name="S3" sheetId="74" r:id="rId4"/>
    <sheet name="E1" sheetId="75" r:id="rId5"/>
    <sheet name="E2" sheetId="76" r:id="rId6"/>
    <sheet name="E3" sheetId="77" r:id="rId7"/>
    <sheet name="E4" sheetId="64" r:id="rId8"/>
    <sheet name="仪表盘" sheetId="82" r:id="rId9"/>
    <sheet name="Data" sheetId="56" state="hidden" r:id="rId10"/>
  </sheets>
  <definedNames>
    <definedName name="_xlnm._FilterDatabase" localSheetId="4" hidden="1">'E1'!$F$1:$G$9</definedName>
    <definedName name="_xlnm._FilterDatabase" localSheetId="5" hidden="1">'E2'!$F$1:$G$6</definedName>
    <definedName name="_xlnm._FilterDatabase" localSheetId="6" hidden="1">'E3'!$F$1:$G$10</definedName>
    <definedName name="_xlnm._FilterDatabase" localSheetId="7" hidden="1">'E4'!$F$1:$G$18</definedName>
    <definedName name="_xlnm._FilterDatabase" localSheetId="1" hidden="1">'S1'!$F$1:$G$18</definedName>
    <definedName name="_xlnm._FilterDatabase" localSheetId="2" hidden="1">'S2'!$F$1:$G$8</definedName>
    <definedName name="_xlnm._FilterDatabase" localSheetId="3" hidden="1">'S3'!$F$1:$G$6</definedName>
    <definedName name="_xlnm._FilterDatabase" localSheetId="0" hidden="1">介绍!#REF!</definedName>
    <definedName name="_xlnm._FilterDatabase" localSheetId="8" hidden="1">仪表盘!#REF!</definedName>
    <definedName name="_Hlk62576649" localSheetId="4">'E1'!#REF!</definedName>
    <definedName name="_Hlk62576649" localSheetId="5">'E2'!#REF!</definedName>
    <definedName name="_Hlk62576649" localSheetId="6">'E3'!#REF!</definedName>
    <definedName name="_Hlk62576649" localSheetId="7">'E4'!#REF!</definedName>
    <definedName name="_Hlk62576649" localSheetId="1">'S1'!#REF!</definedName>
    <definedName name="_Hlk62576649" localSheetId="2">'S2'!#REF!</definedName>
    <definedName name="_Hlk62576649" localSheetId="3">'S3'!#REF!</definedName>
    <definedName name="_Hlk62576649" localSheetId="0">介绍!#REF!</definedName>
    <definedName name="_Hlk62576649" localSheetId="8">仪表盘!#REF!</definedName>
    <definedName name="_xlnm.Print_Area" localSheetId="4">'E1'!$A$1:$I$9</definedName>
    <definedName name="_xlnm.Print_Area" localSheetId="5">'E2'!$A$1:$I$6</definedName>
    <definedName name="_xlnm.Print_Area" localSheetId="6">'E3'!$A$1:$I$10</definedName>
    <definedName name="_xlnm.Print_Area" localSheetId="7">'E4'!$A$1:$I$18</definedName>
    <definedName name="_xlnm.Print_Area" localSheetId="1">'S1'!$A$1:$I$19</definedName>
    <definedName name="_xlnm.Print_Area" localSheetId="2">'S2'!$A$1:$I$8</definedName>
    <definedName name="_xlnm.Print_Area" localSheetId="3">'S3'!$A$1:$I$6</definedName>
    <definedName name="_xlnm.Print_Area" localSheetId="0">介绍!$A$1:$D$48</definedName>
    <definedName name="_xlnm.Print_Area" localSheetId="8">仪表盘!$A$1:$G$39</definedName>
  </definedNames>
  <calcPr calcId="191029"/>
  <customWorkbookViews>
    <customWorkbookView name="1-page" guid="{90A66CAE-CEC2-457F-A9FB-851135E4D5CF}" maximized="1" xWindow="-1608" yWindow="81" windowWidth="1616" windowHeight="876" activeSheetId="4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0" i="82" l="1"/>
  <c r="A32" i="82"/>
  <c r="C1" i="56"/>
  <c r="E1" i="56"/>
  <c r="F1" i="56"/>
  <c r="D1" i="56"/>
  <c r="F1" i="75" l="1"/>
  <c r="A14" i="82"/>
  <c r="Q4" i="56" l="1"/>
  <c r="M1" i="56" l="1"/>
  <c r="N22" i="56" l="1"/>
  <c r="M22" i="56"/>
  <c r="H1" i="73" l="1"/>
  <c r="B1" i="64"/>
  <c r="C1" i="64"/>
  <c r="D1" i="64"/>
  <c r="E1" i="64"/>
  <c r="F1" i="64"/>
  <c r="G1" i="64"/>
  <c r="H1" i="64"/>
  <c r="I1" i="64"/>
  <c r="J1" i="64"/>
  <c r="K1" i="64"/>
  <c r="A1" i="64"/>
  <c r="B1" i="77"/>
  <c r="C1" i="77"/>
  <c r="D1" i="77"/>
  <c r="E1" i="77"/>
  <c r="F1" i="77"/>
  <c r="G1" i="77"/>
  <c r="H1" i="77"/>
  <c r="I1" i="77"/>
  <c r="J1" i="77"/>
  <c r="K1" i="77"/>
  <c r="A1" i="77"/>
  <c r="B1" i="76"/>
  <c r="C1" i="76"/>
  <c r="D1" i="76"/>
  <c r="E1" i="76"/>
  <c r="F1" i="76"/>
  <c r="G1" i="76"/>
  <c r="H1" i="76"/>
  <c r="I1" i="76"/>
  <c r="J1" i="76"/>
  <c r="K1" i="76"/>
  <c r="A1" i="76"/>
  <c r="B1" i="75"/>
  <c r="C1" i="75"/>
  <c r="D1" i="75"/>
  <c r="E1" i="75"/>
  <c r="G1" i="75"/>
  <c r="H1" i="75"/>
  <c r="I1" i="75"/>
  <c r="J1" i="75"/>
  <c r="K1" i="75"/>
  <c r="A1" i="75"/>
  <c r="B1" i="74"/>
  <c r="C1" i="74"/>
  <c r="D1" i="74"/>
  <c r="E1" i="74"/>
  <c r="F1" i="74"/>
  <c r="G1" i="74"/>
  <c r="H1" i="74"/>
  <c r="I1" i="74"/>
  <c r="J1" i="74"/>
  <c r="K1" i="74"/>
  <c r="A1" i="74"/>
  <c r="J1" i="73"/>
  <c r="K1" i="73"/>
  <c r="D1" i="73"/>
  <c r="E1" i="73"/>
  <c r="F1" i="73"/>
  <c r="G1" i="73"/>
  <c r="I1" i="73"/>
  <c r="C1" i="73"/>
  <c r="B1" i="73"/>
  <c r="A1" i="73"/>
  <c r="A24" i="82"/>
  <c r="A25" i="82"/>
  <c r="A26" i="82"/>
  <c r="A27" i="82"/>
  <c r="A28" i="82"/>
  <c r="A29" i="82"/>
  <c r="A23" i="82"/>
  <c r="A22" i="82"/>
  <c r="A8" i="82"/>
  <c r="A9" i="82"/>
  <c r="A10" i="82"/>
  <c r="A11" i="82"/>
  <c r="A12" i="82"/>
  <c r="A13" i="82"/>
  <c r="A7" i="82"/>
  <c r="N11" i="56"/>
  <c r="N32" i="56"/>
  <c r="H34" i="56"/>
  <c r="H35" i="56"/>
  <c r="H36" i="56"/>
  <c r="H37" i="56"/>
  <c r="H38" i="56"/>
  <c r="H39" i="56"/>
  <c r="H40" i="56"/>
  <c r="H33" i="56"/>
  <c r="H13" i="56"/>
  <c r="H24" i="56" s="1"/>
  <c r="H14" i="56"/>
  <c r="H25" i="56" s="1"/>
  <c r="H15" i="56"/>
  <c r="H26" i="56" s="1"/>
  <c r="H16" i="56"/>
  <c r="H27" i="56" s="1"/>
  <c r="H17" i="56"/>
  <c r="H28" i="56" s="1"/>
  <c r="H18" i="56"/>
  <c r="H29" i="56" s="1"/>
  <c r="H19" i="56"/>
  <c r="H30" i="56" s="1"/>
  <c r="H12" i="56"/>
  <c r="H23" i="56" s="1"/>
  <c r="A35" i="82" l="1"/>
  <c r="A36" i="82"/>
  <c r="A37" i="82"/>
  <c r="A38" i="82"/>
  <c r="A34" i="82"/>
  <c r="N29" i="56"/>
  <c r="M29" i="56"/>
  <c r="L29" i="56"/>
  <c r="K29" i="56"/>
  <c r="J29" i="56"/>
  <c r="M28" i="56"/>
  <c r="L28" i="56"/>
  <c r="K28" i="56"/>
  <c r="J28" i="56"/>
  <c r="I28" i="56"/>
  <c r="N27" i="56"/>
  <c r="M27" i="56"/>
  <c r="L27" i="56"/>
  <c r="K27" i="56"/>
  <c r="J27" i="56"/>
  <c r="I27" i="56"/>
  <c r="I26" i="56"/>
  <c r="L26" i="56"/>
  <c r="K26" i="56"/>
  <c r="J26" i="56"/>
  <c r="M26" i="56"/>
  <c r="M25" i="56"/>
  <c r="L25" i="56"/>
  <c r="K25" i="56"/>
  <c r="J25" i="56"/>
  <c r="I24" i="56"/>
  <c r="I25" i="56"/>
  <c r="R2" i="56"/>
  <c r="N28" i="56"/>
  <c r="N26" i="56"/>
  <c r="N25" i="56"/>
  <c r="N24" i="56"/>
  <c r="M24" i="56"/>
  <c r="L24" i="56"/>
  <c r="K24" i="56"/>
  <c r="J24" i="56"/>
  <c r="M32" i="56"/>
  <c r="F22" i="82" s="1"/>
  <c r="I29" i="56"/>
  <c r="I23" i="56"/>
  <c r="N23" i="56"/>
  <c r="M23" i="56"/>
  <c r="L23" i="56"/>
  <c r="K23" i="56"/>
  <c r="J23" i="56"/>
  <c r="I22" i="56"/>
  <c r="I32" i="56" s="1"/>
  <c r="B22" i="82" s="1"/>
  <c r="G22" i="82"/>
  <c r="L22" i="56"/>
  <c r="L32" i="56" s="1"/>
  <c r="E22" i="82" s="1"/>
  <c r="K22" i="56"/>
  <c r="K32" i="56" s="1"/>
  <c r="D22" i="82" s="1"/>
  <c r="J22" i="56"/>
  <c r="J32" i="56" s="1"/>
  <c r="C22" i="82" s="1"/>
  <c r="R4" i="56"/>
  <c r="R3" i="56"/>
  <c r="I8" i="56"/>
  <c r="R5" i="56"/>
  <c r="Q3" i="56"/>
  <c r="I7" i="56"/>
  <c r="I6" i="56"/>
  <c r="I5" i="56"/>
  <c r="I4" i="56"/>
  <c r="I3" i="56"/>
  <c r="M11" i="56"/>
  <c r="L1" i="56"/>
  <c r="L11" i="56" s="1"/>
  <c r="K1" i="56"/>
  <c r="K11" i="56" s="1"/>
  <c r="J1" i="56"/>
  <c r="J11" i="56" s="1"/>
  <c r="I1" i="56"/>
  <c r="I11" i="56" s="1"/>
  <c r="I2" i="56"/>
  <c r="B6" i="82"/>
  <c r="F6" i="82"/>
  <c r="E6" i="82"/>
  <c r="D6" i="82"/>
  <c r="C6" i="82"/>
  <c r="O23" i="56" l="1"/>
  <c r="N30" i="56"/>
  <c r="O26" i="56"/>
  <c r="O24" i="56"/>
  <c r="O29" i="56"/>
  <c r="O28" i="56"/>
  <c r="O27" i="56"/>
  <c r="O25" i="56"/>
  <c r="K30" i="56"/>
  <c r="L30" i="56"/>
  <c r="I30" i="56"/>
  <c r="M30" i="56"/>
  <c r="J30" i="56"/>
  <c r="I9" i="56"/>
  <c r="M8" i="56"/>
  <c r="L8" i="56"/>
  <c r="K8" i="56"/>
  <c r="J8" i="56"/>
  <c r="M7" i="56"/>
  <c r="L7" i="56"/>
  <c r="K7" i="56"/>
  <c r="J7" i="56"/>
  <c r="M6" i="56"/>
  <c r="L6" i="56"/>
  <c r="K6" i="56"/>
  <c r="J6" i="56"/>
  <c r="M5" i="56"/>
  <c r="L5" i="56"/>
  <c r="K5" i="56"/>
  <c r="J5" i="56"/>
  <c r="M4" i="56"/>
  <c r="L4" i="56"/>
  <c r="K4" i="56"/>
  <c r="J4" i="56"/>
  <c r="M3" i="56"/>
  <c r="L3" i="56"/>
  <c r="K3" i="56"/>
  <c r="J3" i="56"/>
  <c r="M2" i="56"/>
  <c r="L2" i="56"/>
  <c r="K2" i="56"/>
  <c r="J2" i="56"/>
  <c r="G8" i="56"/>
  <c r="I18" i="56" s="1"/>
  <c r="G7" i="56"/>
  <c r="I17" i="56" s="1"/>
  <c r="G6" i="56"/>
  <c r="I16" i="56" s="1"/>
  <c r="G5" i="56"/>
  <c r="I15" i="56" s="1"/>
  <c r="G4" i="56"/>
  <c r="I14" i="56" s="1"/>
  <c r="G3" i="56"/>
  <c r="N34" i="56" s="1"/>
  <c r="G24" i="82" s="1"/>
  <c r="G2" i="56"/>
  <c r="N33" i="56" s="1"/>
  <c r="G23" i="82" s="1"/>
  <c r="C19" i="82"/>
  <c r="S2" i="56"/>
  <c r="J15" i="56" l="1"/>
  <c r="C10" i="82" s="1"/>
  <c r="K39" i="56"/>
  <c r="D29" i="82" s="1"/>
  <c r="K37" i="56"/>
  <c r="D27" i="82" s="1"/>
  <c r="I13" i="56"/>
  <c r="N39" i="56"/>
  <c r="G29" i="82" s="1"/>
  <c r="J38" i="56"/>
  <c r="C28" i="82" s="1"/>
  <c r="L39" i="56"/>
  <c r="E29" i="82" s="1"/>
  <c r="N37" i="56"/>
  <c r="G27" i="82" s="1"/>
  <c r="J39" i="56"/>
  <c r="C29" i="82" s="1"/>
  <c r="K13" i="56"/>
  <c r="D8" i="82" s="1"/>
  <c r="K15" i="56"/>
  <c r="D10" i="82" s="1"/>
  <c r="K17" i="56"/>
  <c r="D12" i="82" s="1"/>
  <c r="I37" i="56"/>
  <c r="I39" i="56"/>
  <c r="M34" i="56"/>
  <c r="F24" i="82" s="1"/>
  <c r="I35" i="56"/>
  <c r="L37" i="56"/>
  <c r="E27" i="82" s="1"/>
  <c r="L15" i="56"/>
  <c r="E10" i="82" s="1"/>
  <c r="J37" i="56"/>
  <c r="C27" i="82" s="1"/>
  <c r="M39" i="56"/>
  <c r="F29" i="82" s="1"/>
  <c r="K34" i="56"/>
  <c r="D24" i="82" s="1"/>
  <c r="M36" i="56"/>
  <c r="F26" i="82" s="1"/>
  <c r="M13" i="56"/>
  <c r="F8" i="82" s="1"/>
  <c r="M15" i="56"/>
  <c r="F10" i="82" s="1"/>
  <c r="L36" i="56"/>
  <c r="E26" i="82" s="1"/>
  <c r="M37" i="56"/>
  <c r="F27" i="82" s="1"/>
  <c r="N38" i="56"/>
  <c r="G28" i="82" s="1"/>
  <c r="N35" i="56"/>
  <c r="G25" i="82" s="1"/>
  <c r="K35" i="56"/>
  <c r="D25" i="82" s="1"/>
  <c r="I34" i="56"/>
  <c r="J34" i="56"/>
  <c r="C24" i="82" s="1"/>
  <c r="M38" i="56"/>
  <c r="F28" i="82" s="1"/>
  <c r="K16" i="56"/>
  <c r="D11" i="82" s="1"/>
  <c r="I36" i="56"/>
  <c r="B26" i="82" s="1"/>
  <c r="I38" i="56"/>
  <c r="J35" i="56"/>
  <c r="C25" i="82" s="1"/>
  <c r="L34" i="56"/>
  <c r="E24" i="82" s="1"/>
  <c r="L38" i="56"/>
  <c r="E28" i="82" s="1"/>
  <c r="M35" i="56"/>
  <c r="F25" i="82" s="1"/>
  <c r="J36" i="56"/>
  <c r="K36" i="56"/>
  <c r="D26" i="82" s="1"/>
  <c r="K38" i="56"/>
  <c r="D28" i="82" s="1"/>
  <c r="L35" i="56"/>
  <c r="E25" i="82" s="1"/>
  <c r="N36" i="56"/>
  <c r="G26" i="82" s="1"/>
  <c r="I33" i="56"/>
  <c r="B23" i="82" s="1"/>
  <c r="M12" i="56"/>
  <c r="F7" i="82" s="1"/>
  <c r="L33" i="56"/>
  <c r="E23" i="82" s="1"/>
  <c r="I12" i="56"/>
  <c r="M33" i="56"/>
  <c r="F23" i="82" s="1"/>
  <c r="L12" i="56"/>
  <c r="E7" i="82" s="1"/>
  <c r="K33" i="56"/>
  <c r="D23" i="82" s="1"/>
  <c r="J33" i="56"/>
  <c r="C23" i="82" s="1"/>
  <c r="O30" i="56"/>
  <c r="V3" i="56"/>
  <c r="W3" i="56" s="1"/>
  <c r="B35" i="82" s="1"/>
  <c r="L17" i="56"/>
  <c r="E12" i="82" s="1"/>
  <c r="J12" i="56"/>
  <c r="C7" i="82" s="1"/>
  <c r="J14" i="56"/>
  <c r="C9" i="82" s="1"/>
  <c r="J16" i="56"/>
  <c r="C11" i="82" s="1"/>
  <c r="J18" i="56"/>
  <c r="K12" i="56"/>
  <c r="D7" i="82" s="1"/>
  <c r="K14" i="56"/>
  <c r="D9" i="82" s="1"/>
  <c r="K18" i="56"/>
  <c r="L14" i="56"/>
  <c r="E9" i="82" s="1"/>
  <c r="L16" i="56"/>
  <c r="E11" i="82" s="1"/>
  <c r="L18" i="56"/>
  <c r="M17" i="56"/>
  <c r="F12" i="82" s="1"/>
  <c r="M14" i="56"/>
  <c r="F9" i="82" s="1"/>
  <c r="M16" i="56"/>
  <c r="F11" i="82" s="1"/>
  <c r="M18" i="56"/>
  <c r="F13" i="82" s="1"/>
  <c r="J13" i="56"/>
  <c r="C8" i="82" s="1"/>
  <c r="J17" i="56"/>
  <c r="C12" i="82" s="1"/>
  <c r="V2" i="56"/>
  <c r="W2" i="56" s="1"/>
  <c r="B34" i="82" s="1"/>
  <c r="O2" i="56"/>
  <c r="V4" i="56"/>
  <c r="W4" i="56" s="1"/>
  <c r="B36" i="82" s="1"/>
  <c r="V5" i="56"/>
  <c r="W5" i="56" s="1"/>
  <c r="B37" i="82" s="1"/>
  <c r="V6" i="56"/>
  <c r="W6" i="56" s="1"/>
  <c r="B38" i="82" s="1"/>
  <c r="N2" i="56"/>
  <c r="N12" i="56" s="1"/>
  <c r="B11" i="82"/>
  <c r="B13" i="82"/>
  <c r="G9" i="56"/>
  <c r="I19" i="56" s="1"/>
  <c r="B12" i="82"/>
  <c r="B10" i="82"/>
  <c r="N4" i="56"/>
  <c r="N14" i="56" s="1"/>
  <c r="B9" i="82"/>
  <c r="C18" i="82"/>
  <c r="S4" i="56"/>
  <c r="C20" i="82"/>
  <c r="N6" i="56"/>
  <c r="N16" i="56" s="1"/>
  <c r="N5" i="56"/>
  <c r="N15" i="56" s="1"/>
  <c r="N3" i="56"/>
  <c r="N13" i="56" s="1"/>
  <c r="L13" i="56"/>
  <c r="E8" i="82" s="1"/>
  <c r="O3" i="56"/>
  <c r="N7" i="56"/>
  <c r="N17" i="56" s="1"/>
  <c r="M9" i="56"/>
  <c r="S3" i="56"/>
  <c r="B24" i="82" l="1"/>
  <c r="O34" i="56"/>
  <c r="B29" i="82"/>
  <c r="O39" i="56"/>
  <c r="O33" i="56"/>
  <c r="O37" i="56"/>
  <c r="B27" i="82"/>
  <c r="O36" i="56"/>
  <c r="C26" i="82"/>
  <c r="B25" i="82"/>
  <c r="O35" i="56"/>
  <c r="B28" i="82"/>
  <c r="O38" i="56"/>
  <c r="N40" i="56"/>
  <c r="G30" i="82" s="1"/>
  <c r="J40" i="56"/>
  <c r="C30" i="82" s="1"/>
  <c r="L40" i="56"/>
  <c r="E30" i="82" s="1"/>
  <c r="M40" i="56"/>
  <c r="F30" i="82" s="1"/>
  <c r="I40" i="56"/>
  <c r="B30" i="82" s="1"/>
  <c r="K40" i="56"/>
  <c r="D30" i="82" s="1"/>
  <c r="B14" i="82"/>
  <c r="O17" i="56"/>
  <c r="O13" i="56"/>
  <c r="V7" i="56"/>
  <c r="W7" i="56" s="1"/>
  <c r="O14" i="56"/>
  <c r="M19" i="56"/>
  <c r="F14" i="82" s="1"/>
  <c r="O15" i="56"/>
  <c r="O16" i="56"/>
  <c r="B8" i="82"/>
  <c r="O12" i="56"/>
  <c r="O40" i="56" l="1"/>
  <c r="J9" i="56"/>
  <c r="O8" i="56"/>
  <c r="K9" i="56"/>
  <c r="D13" i="82"/>
  <c r="E13" i="82"/>
  <c r="N8" i="56"/>
  <c r="N18" i="56" s="1"/>
  <c r="L9" i="56"/>
  <c r="O7" i="56"/>
  <c r="O6" i="56"/>
  <c r="O5" i="56"/>
  <c r="O4" i="56"/>
  <c r="K19" i="56" l="1"/>
  <c r="D14" i="82" s="1"/>
  <c r="C13" i="82"/>
  <c r="O18" i="56"/>
  <c r="O9" i="56"/>
  <c r="C2" i="56" s="1"/>
  <c r="B42" i="79" s="1"/>
  <c r="L19" i="56"/>
  <c r="E14" i="82" s="1"/>
  <c r="N9" i="56"/>
  <c r="N19" i="56" s="1"/>
  <c r="J19" i="56"/>
  <c r="O19" i="56" l="1"/>
  <c r="C14" i="82"/>
  <c r="B7" i="82"/>
</calcChain>
</file>

<file path=xl/sharedStrings.xml><?xml version="1.0" encoding="utf-8"?>
<sst xmlns="http://schemas.openxmlformats.org/spreadsheetml/2006/main" count="660" uniqueCount="641">
  <si>
    <t xml:space="preserve">Region </t>
  </si>
  <si>
    <t>SOA</t>
  </si>
  <si>
    <t xml:space="preserve">SOAP </t>
  </si>
  <si>
    <t xml:space="preserve">SOEA </t>
  </si>
  <si>
    <t xml:space="preserve">SOEE </t>
  </si>
  <si>
    <t xml:space="preserve">SOLA </t>
  </si>
  <si>
    <t>SOMENA</t>
  </si>
  <si>
    <t xml:space="preserve">SONA </t>
  </si>
  <si>
    <t>Benin</t>
  </si>
  <si>
    <t>Botswana</t>
  </si>
  <si>
    <t>Burkina Faso</t>
  </si>
  <si>
    <t>Burundi</t>
  </si>
  <si>
    <t>Cape Verde</t>
  </si>
  <si>
    <t>Chad</t>
  </si>
  <si>
    <t>Congo Brazzaville</t>
  </si>
  <si>
    <t>Cote D'Ivoire</t>
  </si>
  <si>
    <t>Democratic Republic of the Congo</t>
  </si>
  <si>
    <t>Equatorial Guinea</t>
  </si>
  <si>
    <t>Eswatini</t>
  </si>
  <si>
    <t>Ethiopia</t>
  </si>
  <si>
    <t>Ghana</t>
  </si>
  <si>
    <t>Guinea</t>
  </si>
  <si>
    <t>Guinea Bissau</t>
  </si>
  <si>
    <t>Kenya</t>
  </si>
  <si>
    <t>Lesotho</t>
  </si>
  <si>
    <t>Liberia</t>
  </si>
  <si>
    <t>Madagascar</t>
  </si>
  <si>
    <t>Malawi</t>
  </si>
  <si>
    <t>Mali</t>
  </si>
  <si>
    <t>Mauritius</t>
  </si>
  <si>
    <t>Mozambique</t>
  </si>
  <si>
    <t>Namibia</t>
  </si>
  <si>
    <t>Niger</t>
  </si>
  <si>
    <t>Nigeria</t>
  </si>
  <si>
    <t>Rwanda</t>
  </si>
  <si>
    <t>Senegal</t>
  </si>
  <si>
    <t>Seychelles</t>
  </si>
  <si>
    <t>Somalia</t>
  </si>
  <si>
    <t>South Africa</t>
  </si>
  <si>
    <t>South Sudan</t>
  </si>
  <si>
    <t>Tanzania</t>
  </si>
  <si>
    <t>The Gambia</t>
  </si>
  <si>
    <t>Togo</t>
  </si>
  <si>
    <t>Uganda</t>
  </si>
  <si>
    <t>Zambia</t>
  </si>
  <si>
    <t>Zimbabwe</t>
  </si>
  <si>
    <t>Afghanistan</t>
  </si>
  <si>
    <t>American Samoa</t>
  </si>
  <si>
    <t>Australia</t>
  </si>
  <si>
    <t>Bangladesh</t>
  </si>
  <si>
    <t>Bharat</t>
  </si>
  <si>
    <t>Bhutan</t>
  </si>
  <si>
    <t>Brunei Darussalam</t>
  </si>
  <si>
    <t>Cambodia</t>
  </si>
  <si>
    <t>Fiji</t>
  </si>
  <si>
    <t>Guam</t>
  </si>
  <si>
    <t>Indonesia</t>
  </si>
  <si>
    <t>Kiribati</t>
  </si>
  <si>
    <t>Laos</t>
  </si>
  <si>
    <t>Malaysia</t>
  </si>
  <si>
    <t>Maldives</t>
  </si>
  <si>
    <t>Marshall Islands</t>
  </si>
  <si>
    <t>Micronesia</t>
  </si>
  <si>
    <t>Myanmar</t>
  </si>
  <si>
    <t>Nauru</t>
  </si>
  <si>
    <t>Nepa</t>
  </si>
  <si>
    <t>Nepal</t>
  </si>
  <si>
    <t>New Zealand</t>
  </si>
  <si>
    <t>Nippon (Japan)</t>
  </si>
  <si>
    <t>Pakistan</t>
  </si>
  <si>
    <t>Palau</t>
  </si>
  <si>
    <t>Papua New Guinea</t>
  </si>
  <si>
    <t>Philippines</t>
  </si>
  <si>
    <t>Samoa</t>
  </si>
  <si>
    <t>Serendib (Sri Lanka)</t>
  </si>
  <si>
    <t>Singapore</t>
  </si>
  <si>
    <t>Solomon Islands</t>
  </si>
  <si>
    <t>Thailand</t>
  </si>
  <si>
    <t>Timor-Leste</t>
  </si>
  <si>
    <t>Tonga</t>
  </si>
  <si>
    <t>Vanuatu</t>
  </si>
  <si>
    <t>Vietnam</t>
  </si>
  <si>
    <t>China</t>
  </si>
  <si>
    <t>Chinese Taipei</t>
  </si>
  <si>
    <t>Hong Kong</t>
  </si>
  <si>
    <t>Korea</t>
  </si>
  <si>
    <t>Macau</t>
  </si>
  <si>
    <t>Mongolia</t>
  </si>
  <si>
    <t>Albania</t>
  </si>
  <si>
    <t>Andorra</t>
  </si>
  <si>
    <t>Armenia</t>
  </si>
  <si>
    <t>Austria</t>
  </si>
  <si>
    <t>Azerbaijan</t>
  </si>
  <si>
    <t>Belarus</t>
  </si>
  <si>
    <t>Belgium</t>
  </si>
  <si>
    <t>Bosnia &amp; Herzegovina</t>
  </si>
  <si>
    <t>Bulgaria</t>
  </si>
  <si>
    <t>Croatia</t>
  </si>
  <si>
    <t>Cyprus</t>
  </si>
  <si>
    <t>Czech Republic</t>
  </si>
  <si>
    <t>Denmark</t>
  </si>
  <si>
    <t>Estonia</t>
  </si>
  <si>
    <t>Faroe Islands</t>
  </si>
  <si>
    <t>Finland</t>
  </si>
  <si>
    <t>France</t>
  </si>
  <si>
    <t>Georgia Republic</t>
  </si>
  <si>
    <t>Germany</t>
  </si>
  <si>
    <t>Gibraltar</t>
  </si>
  <si>
    <t>Great Britain</t>
  </si>
  <si>
    <t>Hellas (Greece)</t>
  </si>
  <si>
    <t>Hungary</t>
  </si>
  <si>
    <t>Iceland</t>
  </si>
  <si>
    <t>Ireland</t>
  </si>
  <si>
    <t>Isle of Man</t>
  </si>
  <si>
    <t>Israel</t>
  </si>
  <si>
    <t>Italy</t>
  </si>
  <si>
    <t>Kazakhstan</t>
  </si>
  <si>
    <t>Kosovo</t>
  </si>
  <si>
    <t>Kyrgyz Republic</t>
  </si>
  <si>
    <t>Latvia</t>
  </si>
  <si>
    <t>Liechtenstein</t>
  </si>
  <si>
    <t>Lithuania</t>
  </si>
  <si>
    <t>Luxembourg</t>
  </si>
  <si>
    <t>Malta</t>
  </si>
  <si>
    <t>Moldova</t>
  </si>
  <si>
    <t>Monaco</t>
  </si>
  <si>
    <t>Montenegro</t>
  </si>
  <si>
    <t>Netherlands</t>
  </si>
  <si>
    <t>North Macedonia</t>
  </si>
  <si>
    <t>Norway</t>
  </si>
  <si>
    <t>Poland</t>
  </si>
  <si>
    <t>Portugal</t>
  </si>
  <si>
    <t>Romania</t>
  </si>
  <si>
    <t>Russia</t>
  </si>
  <si>
    <t>San Marino</t>
  </si>
  <si>
    <t>Serbia</t>
  </si>
  <si>
    <t>Slovakia</t>
  </si>
  <si>
    <t>Slovenia</t>
  </si>
  <si>
    <t>Spain</t>
  </si>
  <si>
    <t>Sweden</t>
  </si>
  <si>
    <t>Switzerland</t>
  </si>
  <si>
    <t>Tajikistan</t>
  </si>
  <si>
    <t>Turkey</t>
  </si>
  <si>
    <t>Turkmenistan</t>
  </si>
  <si>
    <t>Ukraine</t>
  </si>
  <si>
    <t>Uzbekistan</t>
  </si>
  <si>
    <t>Argentina</t>
  </si>
  <si>
    <t>Bolivia</t>
  </si>
  <si>
    <t>Brazil</t>
  </si>
  <si>
    <t>Chile</t>
  </si>
  <si>
    <t>Colombia</t>
  </si>
  <si>
    <t>Costa Rica</t>
  </si>
  <si>
    <t>Cuba</t>
  </si>
  <si>
    <t>Dominican Republic</t>
  </si>
  <si>
    <t>Ecuador</t>
  </si>
  <si>
    <t>El Salvador</t>
  </si>
  <si>
    <t>Guatemala</t>
  </si>
  <si>
    <t>Honduras</t>
  </si>
  <si>
    <t>Mexico</t>
  </si>
  <si>
    <t>Nicaragua</t>
  </si>
  <si>
    <t>Panama</t>
  </si>
  <si>
    <t>Paraguay</t>
  </si>
  <si>
    <t>Peru</t>
  </si>
  <si>
    <t>Puerto Rico</t>
  </si>
  <si>
    <t>Uruguay</t>
  </si>
  <si>
    <t>Venezuela</t>
  </si>
  <si>
    <t>Algeria</t>
  </si>
  <si>
    <t>Bahrain</t>
  </si>
  <si>
    <t>Comoros</t>
  </si>
  <si>
    <t>Djibouti</t>
  </si>
  <si>
    <t>Egypt</t>
  </si>
  <si>
    <t>Iran</t>
  </si>
  <si>
    <t>Iraq</t>
  </si>
  <si>
    <t>Jordan</t>
  </si>
  <si>
    <t>Kuwait</t>
  </si>
  <si>
    <t>Lebanon</t>
  </si>
  <si>
    <t>Libya</t>
  </si>
  <si>
    <t>Mauritania</t>
  </si>
  <si>
    <t>Morocco</t>
  </si>
  <si>
    <t>Oman</t>
  </si>
  <si>
    <t>Palestine</t>
  </si>
  <si>
    <t>Qatar</t>
  </si>
  <si>
    <t>Saudi Arabia</t>
  </si>
  <si>
    <t>Sudan</t>
  </si>
  <si>
    <t>Syria</t>
  </si>
  <si>
    <t>Tunisia</t>
  </si>
  <si>
    <t>United Arab Emirates</t>
  </si>
  <si>
    <t>Yemen</t>
  </si>
  <si>
    <t>Antigua and Barbuda</t>
  </si>
  <si>
    <t>Aruba</t>
  </si>
  <si>
    <t>Bahamas</t>
  </si>
  <si>
    <t>Barbados</t>
  </si>
  <si>
    <t>Belize</t>
  </si>
  <si>
    <t>Bermuda</t>
  </si>
  <si>
    <t>Bonaire</t>
  </si>
  <si>
    <t>Canada</t>
  </si>
  <si>
    <t>Cayman Island</t>
  </si>
  <si>
    <t>Curacao</t>
  </si>
  <si>
    <t>Dominica</t>
  </si>
  <si>
    <t>Guadeloupe</t>
  </si>
  <si>
    <t>Guyana</t>
  </si>
  <si>
    <t>Haiti</t>
  </si>
  <si>
    <t>Jamaica</t>
  </si>
  <si>
    <t>St. Kitts &amp; Nevis</t>
  </si>
  <si>
    <t>St. Lucia</t>
  </si>
  <si>
    <t>St. Maarten</t>
  </si>
  <si>
    <t>St. Vincent and The Grenadines</t>
  </si>
  <si>
    <t>Suriname</t>
  </si>
  <si>
    <t>Trinidad and Tobago</t>
  </si>
  <si>
    <t>US Virgin Islands</t>
  </si>
  <si>
    <t>Alabama</t>
  </si>
  <si>
    <t>Alaska</t>
  </si>
  <si>
    <t>Arizona</t>
  </si>
  <si>
    <t>Arkansas</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</si>
  <si>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</si>
  <si>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</si>
  <si>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</si>
  <si>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</si>
  <si>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</si>
  <si>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</si>
  <si>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</si>
  <si>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</si>
  <si>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</si>
  <si>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</si>
  <si>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</si>
  <si>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</si>
  <si>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</si>
  <si>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</si>
  <si>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</si>
  <si>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</si>
  <si>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</si>
  <si>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</si>
  <si>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</si>
  <si>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</si>
  <si>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</si>
  <si>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</si>
  <si>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</si>
  <si>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New Hampshire</t>
  </si>
  <si>
    <t>New Jersey</t>
  </si>
  <si>
    <t>New Mexico</t>
  </si>
  <si>
    <t>New York</t>
  </si>
  <si>
    <t>North Carolina</t>
  </si>
  <si>
    <t>North Dakota</t>
  </si>
  <si>
    <t>Ohio</t>
  </si>
  <si>
    <t>Oklahoma</t>
  </si>
  <si>
    <t>Oregon</t>
  </si>
  <si>
    <t>Pennsylvania</t>
  </si>
  <si>
    <t>Rhode Island</t>
  </si>
  <si>
    <t>South Carolina</t>
  </si>
  <si>
    <t>South Dakota</t>
  </si>
  <si>
    <t>Southern California</t>
  </si>
  <si>
    <t>Tennessee</t>
  </si>
  <si>
    <t>Texas</t>
  </si>
  <si>
    <t>Utah</t>
  </si>
  <si>
    <t>Vermont</t>
  </si>
  <si>
    <t>Virginia</t>
  </si>
  <si>
    <t>Washington</t>
  </si>
  <si>
    <t>West Virginia</t>
  </si>
  <si>
    <t>Wisconsin</t>
  </si>
  <si>
    <t>Wyoming</t>
  </si>
  <si>
    <t>Northern California</t>
  </si>
  <si>
    <t xml:space="preserve">Nevada </t>
  </si>
  <si>
    <t>Total</t>
  </si>
  <si>
    <t>↑</t>
  </si>
  <si>
    <t xml:space="preserve">Total </t>
  </si>
  <si>
    <t xml:space="preserve">Total standards </t>
  </si>
  <si>
    <t xml:space="preserve">Count of current stages by PQS area </t>
  </si>
  <si>
    <t xml:space="preserve">% of current stages by PQS area </t>
  </si>
  <si>
    <t xml:space="preserve">Number of standards </t>
  </si>
  <si>
    <t>%</t>
  </si>
  <si>
    <t xml:space="preserve">Count of target stages by PQS area </t>
  </si>
  <si>
    <t xml:space="preserve">% of target stages by PQS area </t>
  </si>
  <si>
    <t>Programas</t>
  </si>
  <si>
    <t>Etapa 3 or 3+</t>
  </si>
  <si>
    <t>Prioridade</t>
  </si>
  <si>
    <t>Отчет о проделанной работе</t>
  </si>
  <si>
    <t>PQS 资源</t>
  </si>
  <si>
    <t>链接到 Resources.org 页面</t>
  </si>
  <si>
    <t>PQS 常见问题解答</t>
  </si>
  <si>
    <t>链接到 PQS 常见问题</t>
  </si>
  <si>
    <t>指示：</t>
  </si>
  <si>
    <t>观看分步教学视频</t>
  </si>
  <si>
    <t>区域</t>
    <phoneticPr fontId="32" type="noConversion"/>
  </si>
  <si>
    <t>从下拉列表中选择</t>
  </si>
  <si>
    <t>成员组织</t>
    <phoneticPr fontId="32" type="noConversion"/>
  </si>
  <si>
    <r>
      <rPr>
        <i/>
        <sz val="10"/>
        <color theme="1"/>
        <rFont val="微软雅黑"/>
        <family val="2"/>
        <charset val="134"/>
      </rPr>
      <t>从下拉列表中选择。在选择</t>
    </r>
    <r>
      <rPr>
        <i/>
        <sz val="10"/>
        <color theme="1"/>
        <rFont val="宋体"/>
        <family val="2"/>
        <charset val="134"/>
      </rPr>
      <t>成员组织</t>
    </r>
    <r>
      <rPr>
        <i/>
        <sz val="10"/>
        <color theme="1"/>
        <rFont val="微软雅黑"/>
        <family val="2"/>
        <charset val="134"/>
      </rPr>
      <t>之前选择</t>
    </r>
    <r>
      <rPr>
        <i/>
        <sz val="10"/>
        <color theme="1"/>
        <rFont val="宋体"/>
        <family val="2"/>
        <charset val="134"/>
      </rPr>
      <t>区域</t>
    </r>
    <r>
      <rPr>
        <i/>
        <sz val="10"/>
        <color theme="1"/>
        <rFont val="微软雅黑"/>
        <family val="2"/>
        <charset val="134"/>
      </rPr>
      <t>。</t>
    </r>
  </si>
  <si>
    <t>完成人</t>
  </si>
  <si>
    <r>
      <rPr>
        <i/>
        <sz val="10"/>
        <color theme="1"/>
        <rFont val="微软雅黑"/>
        <family val="2"/>
        <charset val="134"/>
      </rPr>
      <t>列出参与自我评估的所有</t>
    </r>
    <r>
      <rPr>
        <i/>
        <sz val="10"/>
        <color theme="1"/>
        <rFont val="宋体"/>
        <family val="2"/>
        <charset val="134"/>
      </rPr>
      <t>成员组织</t>
    </r>
    <r>
      <rPr>
        <i/>
        <sz val="10"/>
        <color theme="1"/>
        <rFont val="微软雅黑"/>
        <family val="2"/>
        <charset val="134"/>
      </rPr>
      <t>代表的姓名和</t>
    </r>
    <r>
      <rPr>
        <i/>
        <sz val="10"/>
        <color theme="1"/>
        <rFont val="宋体"/>
        <family val="2"/>
        <charset val="134"/>
      </rPr>
      <t>职务</t>
    </r>
  </si>
  <si>
    <t>日期</t>
  </si>
  <si>
    <t>填写自我评估完成或最后更新的日期</t>
  </si>
  <si>
    <t>目录</t>
  </si>
  <si>
    <t>S1 - 提高地方项目活动的质量和覆盖率</t>
  </si>
  <si>
    <t>单击以访问每个选项卡</t>
  </si>
  <si>
    <t>S2 - 赋能运动员领袖和其他变革者</t>
  </si>
  <si>
    <t>S3 - 健全包容性服务和营造包容性环境</t>
  </si>
  <si>
    <t>E1 - 特奥会运动数字化</t>
  </si>
  <si>
    <t>E2 - 收入渠道多样化</t>
  </si>
  <si>
    <t>E3 - 建立品牌</t>
  </si>
  <si>
    <t xml:space="preserve">E4 - 促进组织发展 </t>
  </si>
  <si>
    <t>仪表盘</t>
    <phoneticPr fontId="32" type="noConversion"/>
  </si>
  <si>
    <t>总结报告</t>
  </si>
  <si>
    <t xml:space="preserve"> 观看教学视频</t>
  </si>
  <si>
    <r>
      <rPr>
        <sz val="12"/>
        <rFont val="微软雅黑"/>
        <family val="2"/>
        <charset val="134"/>
      </rPr>
      <t>完成自我评估后，要生成摘要</t>
    </r>
    <r>
      <rPr>
        <sz val="12"/>
        <rFont val="Ubuntu Light"/>
        <family val="2"/>
      </rPr>
      <t xml:space="preserve"> PDF</t>
    </r>
    <r>
      <rPr>
        <sz val="12"/>
        <rFont val="宋体"/>
        <family val="2"/>
        <charset val="134"/>
      </rPr>
      <t>文件</t>
    </r>
    <r>
      <rPr>
        <sz val="12"/>
        <rFont val="微软雅黑"/>
        <family val="2"/>
        <charset val="134"/>
      </rPr>
      <t>，</t>
    </r>
    <r>
      <rPr>
        <b/>
        <sz val="12"/>
        <rFont val="微软雅黑"/>
        <family val="2"/>
        <charset val="134"/>
      </rPr>
      <t>请转到文件</t>
    </r>
    <r>
      <rPr>
        <sz val="12"/>
        <rFont val="Ubuntu Light"/>
        <family val="2"/>
      </rPr>
      <t xml:space="preserve"> =&gt; </t>
    </r>
    <r>
      <rPr>
        <b/>
        <sz val="12"/>
        <rFont val="微软雅黑"/>
        <family val="2"/>
        <charset val="134"/>
      </rPr>
      <t>打印</t>
    </r>
    <r>
      <rPr>
        <sz val="12"/>
        <rFont val="Ubuntu Light"/>
        <family val="2"/>
      </rPr>
      <t xml:space="preserve"> =&gt; </t>
    </r>
    <r>
      <rPr>
        <sz val="12"/>
        <rFont val="微软雅黑"/>
        <family val="2"/>
        <charset val="134"/>
      </rPr>
      <t>从打印机列表中选择</t>
    </r>
    <r>
      <rPr>
        <sz val="12"/>
        <rFont val="宋体"/>
        <family val="2"/>
        <charset val="134"/>
      </rPr>
      <t>“</t>
    </r>
    <r>
      <rPr>
        <b/>
        <sz val="12"/>
        <rFont val="Ubuntu Light"/>
        <family val="2"/>
      </rPr>
      <t>Adobe PDF</t>
    </r>
    <r>
      <rPr>
        <sz val="12"/>
        <rFont val="Ubuntu Light"/>
        <family val="2"/>
      </rPr>
      <t xml:space="preserve">” =&gt; </t>
    </r>
    <r>
      <rPr>
        <sz val="12"/>
        <rFont val="微软雅黑"/>
        <family val="2"/>
        <charset val="134"/>
      </rPr>
      <t>从设置中选择</t>
    </r>
    <r>
      <rPr>
        <sz val="12"/>
        <rFont val="宋体"/>
        <family val="2"/>
        <charset val="134"/>
      </rPr>
      <t>“</t>
    </r>
    <r>
      <rPr>
        <b/>
        <sz val="12"/>
        <rFont val="微软雅黑"/>
        <family val="2"/>
        <charset val="134"/>
      </rPr>
      <t>打印整个工作簿</t>
    </r>
    <r>
      <rPr>
        <sz val="12"/>
        <rFont val="宋体"/>
        <family val="2"/>
        <charset val="134"/>
      </rPr>
      <t>”</t>
    </r>
    <r>
      <rPr>
        <sz val="12"/>
        <rFont val="Ubuntu Light"/>
        <family val="2"/>
      </rPr>
      <t xml:space="preserve"> =&gt; </t>
    </r>
    <r>
      <rPr>
        <sz val="12"/>
        <rFont val="微软雅黑"/>
        <family val="2"/>
        <charset val="134"/>
      </rPr>
      <t>单击</t>
    </r>
    <r>
      <rPr>
        <sz val="12"/>
        <rFont val="宋体"/>
        <family val="2"/>
        <charset val="134"/>
      </rPr>
      <t>“</t>
    </r>
    <r>
      <rPr>
        <b/>
        <sz val="12"/>
        <rFont val="微软雅黑"/>
        <family val="2"/>
        <charset val="134"/>
      </rPr>
      <t>打印</t>
    </r>
    <r>
      <rPr>
        <sz val="12"/>
        <rFont val="宋体"/>
        <family val="2"/>
        <charset val="134"/>
      </rPr>
      <t>”</t>
    </r>
  </si>
  <si>
    <t>自我评估</t>
  </si>
  <si>
    <t>完成进度</t>
  </si>
  <si>
    <t>战略计划参考</t>
  </si>
  <si>
    <t>PQS领域</t>
  </si>
  <si>
    <t>阶段1</t>
  </si>
  <si>
    <t>阶段2</t>
  </si>
  <si>
    <t>阶段3</t>
  </si>
  <si>
    <t>当前阶段</t>
  </si>
  <si>
    <t>目标阶段</t>
  </si>
  <si>
    <t>高优先级</t>
  </si>
  <si>
    <t>说明
分享有关您当前阶段、目标阶段以及为进阶到目标阶段所采取的行动步骤的说明</t>
  </si>
  <si>
    <t>进度报告
从下拉列表中选择进度状态</t>
  </si>
  <si>
    <t>进度报告说明</t>
  </si>
  <si>
    <t>S1.1地方组织运行模式、组织结构和对外拓展</t>
  </si>
  <si>
    <t xml:space="preserve">地方性特奥设施 </t>
  </si>
  <si>
    <t>地方性特奥会（例如村、行政区域、下属组织）通常由志愿者团队（3名以上）负责组织，并且在组织过程中他们有明确的分工（如宣传、后勤和外联）。</t>
  </si>
  <si>
    <t>地方性特奥组织通常以“俱乐部”（有时也叫作次级组织或者下属组织）形式运营，由分工明确的专门委员会负责日常运作。</t>
  </si>
  <si>
    <t>地方“俱乐部”组织体育活动、健康活动、幼儿运动员计划、运动员领袖及校园活动。“俱乐部”通常在当地筹集资金，寻求地方媒体的广泛报道。</t>
  </si>
  <si>
    <t>运动员和融合伙伴招募与维护</t>
  </si>
  <si>
    <t>成员组织招募具有不同背景、来自不同地区的新运动员和融合伙伴，每年计算其留任率。</t>
  </si>
  <si>
    <t>成员组织在知名度较低的地区积极招募运动员和融合伙伴（如偏远地区）。统一制定运动员留任计划，确保每年运动员的留任率达到75%。</t>
  </si>
  <si>
    <t>成员组织成功留住90%的运动员和融合伙伴。</t>
  </si>
  <si>
    <t>教练员招募和留任</t>
  </si>
  <si>
    <t>成员组织积极招募新教练员，同时每年对留任人数进行统计。</t>
  </si>
  <si>
    <t>成员组织致力于吸收体育合作伙伴和体育社区（俱乐部、联合会、体育教师）的持证教练员，保证每年教练员的留任率达到75%。</t>
  </si>
  <si>
    <t>成员组织每年能留住90%的持证教练员。</t>
  </si>
  <si>
    <t>运动员和融合领导力</t>
  </si>
  <si>
    <t>在地方层面上，运动员领袖发挥着举足轻重的作用（例如队长、训练器械负责人）。</t>
  </si>
  <si>
    <t>地方性特奥“俱乐部”委员会专门招募一位运动员领袖，并调整委员会的现有做法，以确保运动员能平等参与决策和活动，并为此献计献策。</t>
  </si>
  <si>
    <t>在运动员领袖的指导下分配委员会职责和开展当地“俱乐部”运营工作（例如训练日程、沟通、筹款等）。</t>
  </si>
  <si>
    <t>S1.2教练员培养</t>
  </si>
  <si>
    <t>教练员发展系统</t>
  </si>
  <si>
    <t>成员组织要确保教练员完成了国际特殊奥林匹克（SOI）或同级别机构举办的教练员认证培训课程，涵盖运动员发展模式（ADM）的各个阶段。</t>
  </si>
  <si>
    <t>成员组织确保教练员完成特奥会全球教练员发展系统部分阶段的学习。成员组织提供或促进特定体育项目教练员认证培训，为获取更高级别的认证创造机会（包括机能活动训练计划）。70%的教练员拥有普遍承认的教练员认证证书。</t>
  </si>
  <si>
    <t>成员组织建立健全完善的、与国家教练员培养框架或特奥会教练员全球培养系统相符的教练员培训系统。90%的教练员拥有普遍承认的教练员认证证书。</t>
  </si>
  <si>
    <t>S1.3 体育活动频率和质量</t>
  </si>
  <si>
    <t>教练员与运动员的人数比例</t>
  </si>
  <si>
    <t>持证教练员与运动员人数的平均比例低于1:20。</t>
  </si>
  <si>
    <t>持证教练员与运动员人数的平均比例低于1:16。</t>
  </si>
  <si>
    <t>持证教练员与运动员人数的平均比例低于1:12。</t>
  </si>
  <si>
    <t>融合运动</t>
  </si>
  <si>
    <t>成员组织为在社区、学校或大学开展的至少一个运动项目上提供单项融合运动模式（娱乐休闲型、运动员发展型或者竞赛型）。5%的运动员参加融合运动。</t>
  </si>
  <si>
    <t>成员组织在至少两个运动项目上和为两个环境（社区、中小学、大学）提供两种融合运动模式。10%的运动员参加融合运动。</t>
  </si>
  <si>
    <t>成员组织为在至少三个运动项目上为三个环境提供所有三种融合运动模式。15%的运动员参加融合运动。</t>
  </si>
  <si>
    <t>运动员发展模式（ADM）</t>
  </si>
  <si>
    <t>成员组织鼓励运动员参与运动员发展模式（ADM）中任一阶段的活动（运动基础、学习到训练、训练到比赛、休闲运动）。</t>
  </si>
  <si>
    <t>成员组织鼓励运动员和融合伙伴至少参与ADM渐进模式两个阶段的活动。</t>
  </si>
  <si>
    <t>成员组织采用了ADM渐进模式的3-4级训练内容，这就进阶为综合运动员发展模式。</t>
  </si>
  <si>
    <t>参赛频率</t>
  </si>
  <si>
    <t>每个赛季，所有运动员/融合伙伴在教练员指导下进行训练，至少每周进行一次特奥体育项目训练（*训练时间=60分钟，中高强度）。</t>
  </si>
  <si>
    <t>每个赛季，50%的运动员/融合伙伴在教练员指导下进行训练，至少每周进行1次特奥体育项目训练，另外在持证教练/体能教练指导下或要求下额外增加一次训练或体能训练（每周120分钟）。</t>
  </si>
  <si>
    <t>每个赛季，75%的运动员/融合伙伴在教练员指导下进行训练，至少每周进行1次特奥体育项目训练，另外在持证教练/体能教练指导下或要求下额外增加一次训练或体能训练（每周120分钟）。</t>
  </si>
  <si>
    <t>运动器械与设施</t>
  </si>
  <si>
    <t>按照安全规程规定，采用基础性体育设施、器械和服装开展训练。</t>
  </si>
  <si>
    <t>采用与主流体育项目类似的特许运动设施、器械和服装开展训练。</t>
  </si>
  <si>
    <t>采用符合国家/国际标准的运动设施、器械和服装开展训练。</t>
  </si>
  <si>
    <t>比赛频率</t>
  </si>
  <si>
    <t>对于成员组织开展的每一项体育运动项目，运动员/融合伙伴每年都至少有1次参赛机会。至少有一场线上比赛。</t>
  </si>
  <si>
    <t>对于成员组织开展的每一项体育运动项目，运动员/融合伙伴每年都至少有3次参赛机会。至少有两场线上比赛。</t>
  </si>
  <si>
    <t>运动员/融合伙伴全年都有参加联赛的机会。成员组织至少组织三场线上比赛。</t>
  </si>
  <si>
    <t>比赛质量</t>
  </si>
  <si>
    <t>比赛管理人员确保每场比赛都严格遵守了特殊奥林匹克体育规则。提前公布比赛日程表。</t>
  </si>
  <si>
    <t>首席技术主管达到体育运动管理机构对同等级比赛的最低认证要求。</t>
  </si>
  <si>
    <t>所有活动都应配置技术人员和专业裁判，即使地方性活动也不例外。</t>
  </si>
  <si>
    <t>幼儿运动员计划</t>
  </si>
  <si>
    <t>成员组织每年都会提供许多机会，欢迎儿童参加幼儿运动员计划（2-7岁）。</t>
  </si>
  <si>
    <t>在三项幼儿运动员发展模式中，成员组织提供其中两项（学校、社区或家庭），并将幼儿运动员信息登录到运动会管理系统（GMS）、Connect或本地数据库中。</t>
  </si>
  <si>
    <t>成员组织为幼儿运动员设计具有衔接性和可扩展性的活动，至少持续8周，同时根据幼儿运动员计划为儿童参加其他特奥项目提供过渡。</t>
  </si>
  <si>
    <t>S1.4 地方合作关系</t>
  </si>
  <si>
    <t>体育项目合作</t>
  </si>
  <si>
    <t>成员组织要与体育运动管理机构或其他体育相关组织建立合作关系，因为他们可以提供参加高水准体育项目训练和比赛的机会。</t>
  </si>
  <si>
    <t>成员组织与体育运动管理机构/授权体育相关组织建立合作伙伴关系，发展至少50%的体育运动项目，其中包括获取教练员支持和教练员培训。</t>
  </si>
  <si>
    <t>成员组织与体育运动管理机构/授权体育相关组织运动项目。</t>
  </si>
  <si>
    <t>S1.5健康与福祉一体化</t>
  </si>
  <si>
    <t>健身频率</t>
  </si>
  <si>
    <t>成员组织通过健康项目、上岗培训和在线活动向运动员、融合伙伴、教练员、家庭说明健康和健身的重要性。</t>
  </si>
  <si>
    <t>除运动员健康计划的活动外，成员组织提供至少为期6周的健康和健身项目，每年至少有10%的运动员参加这一项目。</t>
  </si>
  <si>
    <t>除运动员健康计划的活动外，成员组织还为运动员制定有融合伙伴、教练员和家庭共同参与的年度健康和健身训练计划，每年至少有20%的运动员参加这一项目。</t>
  </si>
  <si>
    <t>健身质量</t>
  </si>
  <si>
    <t>体育训练是教练员根据自身经验指定的常规性热身、放松和健身项目（如体能训练、营养知识）。</t>
  </si>
  <si>
    <t>体育训练活动是教练员或体能教练为特定体育项目专门指定的热身、放松和健身项目（如体能训练、营养培训）。</t>
  </si>
  <si>
    <t>成员组织加强运动员/融合伙伴的各项健身记录（例如，每日活动量、锻炼或训练日志、营养日志、健身指标）。</t>
  </si>
  <si>
    <t>健康与保健</t>
  </si>
  <si>
    <t>训练设施和比赛场地可提供多种健康食品和饮料。</t>
  </si>
  <si>
    <t>所有大型比赛均设有表演站。</t>
  </si>
  <si>
    <t>只有地方性比赛设有表演站。</t>
  </si>
  <si>
    <t>运动员健康计划</t>
  </si>
  <si>
    <t>成员组织每年直接或委托合作（例如与健康诊所）组织开展至少一次健康筛查活动和一次线上活动（家庭健康论坛、线上健康运动员计划、在线或基于APP的体能指标跟踪）。</t>
  </si>
  <si>
    <t>成员组织每年直接或委托伙伴组织运动员健康计划体检筛查，或者开展至少三项健康筛查活动及两次线上活动（家庭健康论坛、在线或基于APP的体能指标记录）。</t>
  </si>
  <si>
    <t>成员组织每年直接或委托伙伴组织运动员健康计划体检筛查，或者开展所有健康筛查活动及三项其他线上活动（家庭健康论坛、在线或基于APP的体能指标跟踪）。</t>
  </si>
  <si>
    <t>S2.1技能与知识面</t>
  </si>
  <si>
    <t>医疗卫生领域的专业人员</t>
  </si>
  <si>
    <t>成员组织鼓励医疗卫生领域专业人员和学生积极参加培训和实践活动。</t>
  </si>
  <si>
    <t>成员组织与一所大学或专业协会联合招募医疗卫生领域专业人员和学生参与培训和实践活动。</t>
  </si>
  <si>
    <t>成员组织与多所大学和/或专业协会联合招募医疗卫生专业人员和学生参与培训和实践活动。</t>
  </si>
  <si>
    <t>运动员领袖培训</t>
  </si>
  <si>
    <t>成员组织提供两个运动员领导力核心培训模块。</t>
  </si>
  <si>
    <t>成员组织提供一门进阶领袖课程和特奥会工作培训。</t>
  </si>
  <si>
    <t>成员组织与外部组织合作为运动员领袖提供个性化培训服务（如交流培训）。</t>
  </si>
  <si>
    <t>S2.2融合学校</t>
  </si>
  <si>
    <t>融合学校</t>
  </si>
  <si>
    <t>成员组织与至少一个区域的教育机构（例如中小学、大学）建立合作关系，联合招募并吸引智障和非智障青少年参加特奥会活动。</t>
  </si>
  <si>
    <t>成员组织与教育机构联合开展融合体育和教育活动（例如融合运动、青少年领袖峰会）。 成员组织致力于将融合学校转型为融合示范学校。</t>
  </si>
  <si>
    <t>成员组织在国内或省内中心区域大力推广融合示范学校的成功经验。</t>
  </si>
  <si>
    <t>S2.3运动员的内部工作/职责</t>
  </si>
  <si>
    <t>运动员领导力架构</t>
  </si>
  <si>
    <t>成员组织设立运动员委员会，为成员组织领导和决策人提供有用的意见和建议。</t>
  </si>
  <si>
    <t>成员组织成立运动员领袖委员会，在成员组织决策和项目实施过程中发挥重要作用。</t>
  </si>
  <si>
    <t>所有委员会、项目规划和实施活动让运动员像委员会成员或领袖一样完全融入其中。</t>
  </si>
  <si>
    <t>运动员领袖的职责</t>
  </si>
  <si>
    <t>成员组织可以让运动员得到良好的训练，并承担非常重要的领导职位（如发言人、教练员、健康信使）。</t>
  </si>
  <si>
    <t xml:space="preserve">成员组织将运动员安排在实习生或无薪岗位，落实项目安排，在既定项目领域、赛事和活动中聘用训练有素的运动员领袖。 </t>
  </si>
  <si>
    <t>成员组织招聘一位运动员作为正式员工。训练有素的运动员领袖不仅能培养其他运动员领袖，还可以对成员组织的员工进行培训。</t>
  </si>
  <si>
    <t>S2.4运动员与青少年教育融合</t>
  </si>
  <si>
    <t>以运动员和青少年领袖为代言人</t>
  </si>
  <si>
    <t>成员组织邀请青少年和运动员与外部团体一起参加活动（如在地方性比赛开幕式上发表演讲或介绍外部演讲嘉宾）。</t>
  </si>
  <si>
    <t>成员组织为青少年/运动员与外部团体开展有意义和可持续的交流创造机会（例如，邀请地方官员莅临融合示范学校观看融合运动比赛及与学生共进午餐）。</t>
  </si>
  <si>
    <t>成员组织让青少年和运动员参与活动的计划和实施，以及定期与外部团体接触。</t>
  </si>
  <si>
    <t>青少年领导力</t>
  </si>
  <si>
    <t>成员组织积极招募青少年参加特奥会。</t>
  </si>
  <si>
    <t>成员组织通过组织各种活动使青少年的心态和举止都具有包容性（如青少年领袖峰会、培训等）。</t>
  </si>
  <si>
    <t>所有委员会、项目规划和实施活动都可以促使青少年像团队成员或领袖一样完全融入其中。</t>
  </si>
  <si>
    <t>S3.1高级别系统变革</t>
  </si>
  <si>
    <r>
      <t xml:space="preserve">政府关系* </t>
    </r>
    <r>
      <rPr>
        <i/>
        <sz val="11"/>
        <rFont val="Ubuntu Light"/>
        <family val="2"/>
      </rPr>
      <t>（若成员组织认为这样做恰当）</t>
    </r>
  </si>
  <si>
    <t>成员组织对政府组织架构进行分析，并与政府机构建立联络关系。相关政府官员出席特奥会活动及/或会见特奥会代表。</t>
  </si>
  <si>
    <t>成员组织与愿意借助自身影响力，通过政策制定或资源分配履行特奥会使命推进特奥会工作及加强智障人群权益的政府机构建立稳固的合作关系。</t>
  </si>
  <si>
    <t>政府主管人员在制定涉及包容性和残疾人的政策时自动将特奥会纳入其中。</t>
  </si>
  <si>
    <t>非政府组织和服务性组织</t>
  </si>
  <si>
    <t>成员组织至少与一家工作内容互补且有益于特奥会发展的非政府组织、政府间组织、半政府组织或服务性组织合作（如国际狮子会、联合国儿童基金会）。</t>
  </si>
  <si>
    <t>成员组织至少与两家工作内容互补且有益于特奥会发展的非政府组织、政府间组织、半政府组织或服务性组织建立合作关系。</t>
  </si>
  <si>
    <t>成员组织至少与两家能为特奥会项目安排提供直接支持非政府组织、政府间组织、半政府组织或服务性组织建立合作关系。</t>
  </si>
  <si>
    <t>S3.2包容性组织</t>
  </si>
  <si>
    <t>外部合作</t>
  </si>
  <si>
    <t>成员组织通过与外部组织（如企业、体育联合会、医疗卫生机构、学区）开展协作提升公众意识，让他们认识到推动智障人群融入正常社会生活的必要性。</t>
  </si>
  <si>
    <t>成员组织针对外部组织围绕“实施融合领导力方案，提升所在组织包容性”开展专项培训。由运动员领袖为外部教育项目提供指导</t>
  </si>
  <si>
    <t>成员组织与外部组织大力合作，帮他们改革之前的政策和做法，进一步提升对智障人群的包容性。</t>
  </si>
  <si>
    <t>S3.3.通过比赛实现系统变革</t>
  </si>
  <si>
    <t>高级别合作</t>
  </si>
  <si>
    <t>成员组织举办的比赛邀请高级别专家、有影响力的体育名人、政府、企业、教育或医疗卫生领域领导参加（如发言、小组讨论等）。</t>
  </si>
  <si>
    <t>成员组织举办的比赛设置讨论和/或公告环节，邀请高级别专家、有影响力的体育名人、政府、企业、教育或医疗卫生领域领导参与，围绕“以制定政策或调配资源手段提升社会对智障人群包容性”展开讨论。</t>
  </si>
  <si>
    <t xml:space="preserve">成员组织举办的比赛是一个知名度高且具有权威性的平台，外部合作伙伴可用它来发布公告，号召提高智障人群生活状态，或者不再拘泥于特奥会和/或智障人群，解决更广义的包容性问题。 </t>
  </si>
  <si>
    <t>比赛/活动质量</t>
  </si>
  <si>
    <t>成员组织举办的比赛按照日程安排举行，遵守特奥会章程规定的各项基本规程，包括以运动员为焦点的开幕和闭幕式、颁奖典礼，并邀请有影响力的外部领导/名人参加。</t>
  </si>
  <si>
    <t>成员组织举办的比赛专门为有影响力的特邀嘉宾设立了现场教育环节，让他们与运动员进行互动。</t>
  </si>
  <si>
    <t>成员组织举办的比赛面向有影响力的特邀嘉宾树立良好的品牌形象，精心准备各种活动，确保特奥会给他们留下积极、专业的印象。</t>
  </si>
  <si>
    <t>E1.1 数字平台</t>
  </si>
  <si>
    <t>内部交流</t>
  </si>
  <si>
    <t>成员组织通过传统技术手段（如电子邮件、Facebook等）和定期线上活动吸引成员参加其组织的活动。</t>
  </si>
  <si>
    <t>成员组织通过高新科技（例如Zoom、应用程序）吸引成员参加其组织的活动。下级组织定期举办线上活动。</t>
  </si>
  <si>
    <t>成员组织通过定制APP或技术吸引成员参加其组织的活动，同时开发先进的系统平台，便于员工与志愿者分享线上信息（如筹款、营销、社交媒体、通讯APP）。</t>
  </si>
  <si>
    <t>E1.2数字内容</t>
  </si>
  <si>
    <t>内容创建和分析</t>
  </si>
  <si>
    <t>成员组织利用国际特奥会或区域办公室在网站、社交媒体或电子杂志和/或实体印刷条幅、海报或宣传册上创建的数字内容。</t>
  </si>
  <si>
    <t>成员组织在网站、社交媒体和/或电子杂志上发布原创数字内容，吸引志愿者或合作伙伴/赞助商参与到数字内容的创建过程中来。</t>
  </si>
  <si>
    <t>成员组织指派专人或特定机构负责通过各大网站、社交媒体和电子杂志上全年发布的数字内容进行创建和分析。</t>
  </si>
  <si>
    <t>E1.3数据管理</t>
  </si>
  <si>
    <t>比赛管理</t>
  </si>
  <si>
    <t>成员组织通过电子数据表或数据库收集和管理地方/省/全国比赛数据。</t>
  </si>
  <si>
    <t>成员组织通过不同层级的比赛管理系统（例如GMS或SO Connect）记录比赛数据，保证数据一致性，并定期进行更新。参赛代表团需在报名截止日期前报名登记。</t>
  </si>
  <si>
    <t>成员组织采用网络运动会管理系统（例如GMS或SO Connect）进行数据收集。比赛结果按统一规则统计，确保公平可信，可供随时查询，以吸引粉丝和地方媒体参与。</t>
  </si>
  <si>
    <t>数据一致性</t>
  </si>
  <si>
    <t>成员组织维护运动员、融合伙伴、教练员、家庭成员和志愿者的基本信息（例如，姓名、人口统计数据和联系方式），并收集捐助人、名人和粉丝数据。</t>
  </si>
  <si>
    <t>成员组织采用GMS或SO Connect维护重要参赛者的最新数据，包括参赛信息（例如参赛项目、比赛结果）和教练认证信息，并追踪捐助人/明星/粉丝的参与情况。</t>
  </si>
  <si>
    <t>成员组织依托GMS或SO Connect中的参赛数据进行战略决策。成员组织的数据库含有外部教练证书的详细信息，有助于对需要换发新证的教练员进行管理。</t>
  </si>
  <si>
    <t>线上参与</t>
  </si>
  <si>
    <t>成员组织采用一种统计线上活动参与人数的方法（例如，社交媒体账户持有的粉丝量）。</t>
  </si>
  <si>
    <t>成员组织采用一种统计线上活动参与人数、程度和频率的方法。</t>
  </si>
  <si>
    <t>成员组织持续统计线上活动参与程度，并且将统计结果战略性应用于实践，确保成员充分参与活动和宣传，并留下深刻的印象。</t>
  </si>
  <si>
    <t>运动员健康数据</t>
  </si>
  <si>
    <t>在运动员健康计划活动期间或活动后，成员组织可从网上收集其健康筛查活动数据，还可下载健康筛查报告。</t>
  </si>
  <si>
    <t>成员组织采用数字技术收集健身/幼儿运动员或者健康教育、运动员健康计划筛查和训练数据（医疗卫生领域专业人员、健康信使 ）。</t>
  </si>
  <si>
    <t>成员组织收集并提供健康筛查数据，推动国际特奥会健康研究和评估工作的顺利开展。</t>
  </si>
  <si>
    <t>E1.4安全的网络环境</t>
  </si>
  <si>
    <t>技术软件</t>
  </si>
  <si>
    <t>成员组织采用基础的计算机应用程序进行办公室和成员组织管理，同时采用基础的数据备份系统，并安装病毒防护软件。</t>
  </si>
  <si>
    <t>成员组织采用安全的数据存储系统和基于云的备份系统，用于存储和共享文档、照片、数字工具和文件。</t>
  </si>
  <si>
    <t>成员组织采用可行的解决方案（例如基于云的文件共享、视频电话会议）开展现场办公或线上办公，实施综合性信息安全措施和政策，并定期开展技术检测。</t>
  </si>
  <si>
    <t>E1.5数字现代化</t>
  </si>
  <si>
    <t>技术设施</t>
  </si>
  <si>
    <t>成员组织拥有基本的配置宽带网络和设备（电话、电脑），专门用于收发特奥会往来邮件，并制定内部通用的技术改进计划。</t>
  </si>
  <si>
    <t>成员组织统一采用网络专线和设备，并针对所有主要业务领域制定综合性技术改进计划。</t>
  </si>
  <si>
    <t>成员组织采用先进的宽带网络、必要设备和服务，以及优化项目安排的技术策略（例如，健康运动员为跟进项目进度收集实时数据并与相关合作伙伴分享用的平板电脑）。</t>
  </si>
  <si>
    <t>E2.1-E2.3建立战略合作伙伴关系</t>
  </si>
  <si>
    <t>捐助人管理与表彰</t>
  </si>
  <si>
    <t>成员组织采用基本的表彰方法授予捐助人相应权利和福利，感谢其给予的大力支持（例如感谢信）。</t>
  </si>
  <si>
    <t>成员组织积极发掘捐助人，并按照既定的权利和福利计划对他们表示感谢。</t>
  </si>
  <si>
    <t>成员组织以书面战略规划及内外部筹款经验为依据，进一步加强与主要捐助人的合作纽带。</t>
  </si>
  <si>
    <t>成员组织与政府机构携手为特奥会活动筹集资金（现金/现金等价物）。</t>
  </si>
  <si>
    <t>成员组织携手一个或多个政府部门为特奥会项目安排（独立活动）筹集资金（现金/现金等价物）。</t>
  </si>
  <si>
    <t>成员组织至少获得一个政府部门的正式承诺（如谅解备忘录），同意以现金/现金等价物形式为特奥会既定项目领域/活动（例如体育项目）提供资金援助。</t>
  </si>
  <si>
    <t>E2.4-E2.5筹款能力</t>
  </si>
  <si>
    <t>规划和资源</t>
  </si>
  <si>
    <t>成员组织实施基本的筹款计划，参加国际特奥会/区域办公室牵头举办的筹款培训和最佳实践分享会。成员组织有能力撰写/展示规定筹款材料和提案</t>
  </si>
  <si>
    <t>成员组织制定筹款计划，包括筹款目标、筹款材料、指定员工/志愿者及潜在资助人的来源渠道，并且每个资助人都经过充分调查。</t>
  </si>
  <si>
    <t>成员组织在专业人员指导下制定多年期筹款计划，并撰写专业的提案材料，包括赞助商权益和福利一揽子方案。成员组织与合作伙伴联合申请补助金。</t>
  </si>
  <si>
    <t>E2.6-E2.7资金渠道多元化</t>
  </si>
  <si>
    <t>资金来源多元化</t>
  </si>
  <si>
    <t>除国际特奥会（如外部补助金）外，成员组织至少还有一个可以缓解预算压力的现金经费来源，同时接受两批或以上可缓解预算压力的实物捐赠或服务。</t>
  </si>
  <si>
    <t>成员组织有三个或以上现金经费来源，及三批或以上实物捐赠或服务。成员组织需对当前经费来源开展风险分析，每年至少增加一个经费来源。</t>
  </si>
  <si>
    <t>成员组织有五个或以上由不同捐助人捐赠、要求用于不同既定项目环节的现金经费来源，接受五批或以上实物捐赠或服务，并巩固多年稳定的经费来源。</t>
  </si>
  <si>
    <t>全球筹款计划</t>
  </si>
  <si>
    <t>成员组织可实时获取区域的/全球性筹款活动的信息。</t>
  </si>
  <si>
    <t>成员组织积极参加区域的/全球性筹款活动。成员组织在适当条件下通过全球/区域伙伴关系进行筹款。</t>
  </si>
  <si>
    <t>成员组织积极参与区域的/全球性筹款活动，并根据所在市场特点制定个性化筹款计划，以扩大品牌知名度，尽可能地获得更多资金。</t>
  </si>
  <si>
    <t>政府关系* （若成员组织认为这样做恰当）</t>
  </si>
  <si>
    <t>E3.1品牌知名度</t>
  </si>
  <si>
    <t>社交媒体影响力</t>
  </si>
  <si>
    <t>成员组织通过至少在一个平台持续发布着重报道运动员的新闻和体育活动资讯，增强社交媒体影响力。</t>
  </si>
  <si>
    <t>成员组织在线平台（社交媒体或网站）由专业人员负责设计和管理。成员组织战略性运用社交媒体为市场推广活动造势。</t>
  </si>
  <si>
    <t xml:space="preserve">成员组织的社交媒体平台和网站都内嵌互动功能，可吸引公众参与（如线上捐赠）。成员组织采用社交媒体分析数据调整市场营销活动。 </t>
  </si>
  <si>
    <t>媒体报道</t>
  </si>
  <si>
    <t xml:space="preserve">成员组织确保至少有一个年度重大事件、比赛或活动得到媒体广泛报道。 </t>
  </si>
  <si>
    <t>成员组织确保每个季度都有一个重大事件、比赛或活动得到媒体广泛报道。</t>
  </si>
  <si>
    <t>成员组织积极寻求并确保全年有关于组织的媒体报道。</t>
  </si>
  <si>
    <t>合作关系</t>
  </si>
  <si>
    <t>成员组织与公关、市场营销、交流和/或媒体领域专业人员保持联络，以获得必要的指导和支持。</t>
  </si>
  <si>
    <t>成员组织至少针对一家公关、营销机构和/或媒体制定实物捐助方案。</t>
  </si>
  <si>
    <t>成员组织至少针对一家公关、营销机构和/或媒体机构制定正式赞助/合作方案。</t>
  </si>
  <si>
    <t>品牌形象</t>
  </si>
  <si>
    <t>成员组织按照特奥会品牌形象指南使用统一的数字和传统材料（例如数字标志、条幅、T恤）。</t>
  </si>
  <si>
    <t>成员组织开展市场分析，并按照数字和传统品牌指南使用成员组织和附属组织工具和材料（如网站、制服）。</t>
  </si>
  <si>
    <t>成员组织统一按照线上和传统品牌形象指南使用不同层级的材料，不断提升品牌的外部形象。</t>
  </si>
  <si>
    <t>E3.2 依托全球性特奥活动</t>
  </si>
  <si>
    <t>全球性整合</t>
  </si>
  <si>
    <t>成员组织依托国际特奥会提供的全球性特奥活动数据（如特殊奥林匹克世界运动会）提升公众意识。</t>
  </si>
  <si>
    <t>成员组织每年都举办该组织的宣传活动，增强人们对至少一项全球性特奥活动的认知。</t>
  </si>
  <si>
    <t>成员组织将全球性特奥活动/宣传活动纳入其多年营销计划，以充分利用一切机会提升公众对特奥会的认识。</t>
  </si>
  <si>
    <t>E3.3依托外部活动</t>
  </si>
  <si>
    <t>外部整合</t>
  </si>
  <si>
    <t>成员组织通过参加外部团体组织的活动提升公众对特奥会的认识。</t>
  </si>
  <si>
    <t>成员组织与外部活动组织方至少签订一项协议，通过他们的活动提升公众对特奥会的认识。</t>
  </si>
  <si>
    <t>成员组织签订多项外部活动协议，其中至少有一项是全国性或省级活动，借以宣传推广特奥会，提升公众对智障人群的包容度。</t>
  </si>
  <si>
    <t>E3.4运动员领袖培养意识</t>
  </si>
  <si>
    <t>与明星联合宣传推广</t>
  </si>
  <si>
    <t>成员组织至少邀请一位有知名度和影响力的公众人物与运动员领袖联袂宣传推广特奥会，这种活动每年至少举办一次</t>
  </si>
  <si>
    <t>成员组织至少邀请两位有知名度和影响力的公众人物与运动员领袖联袂宣传推广特奥会，这种活动每年至少组织三次</t>
  </si>
  <si>
    <t>成员组织至少邀请三位有知名度和影响力的公众人物全年与运动员领袖一起参加活动，提升公众对特奥会的认识。</t>
  </si>
  <si>
    <t>突出运动员才能</t>
  </si>
  <si>
    <t>成员组织以社交媒体为载体宣传运动员取得的成就，尤其是体育运动方面的成就。</t>
  </si>
  <si>
    <t>成员组织邀请运动员领袖作为主要代言人，并实施有效策略，使运动员领袖得到广泛报道。</t>
  </si>
  <si>
    <t>成员组织与当地、地方或国家级电视/广播/网络媒体机构合作宣传运动员和运动员领袖取得的成就（如纪录片、专题报道）。</t>
  </si>
  <si>
    <t>E3.5-E3.7本地市场推广宣传</t>
  </si>
  <si>
    <t>地方组织的能力</t>
  </si>
  <si>
    <t>成员组织确保地方性特奥会组织（俱乐部）经过必要培训，并拥有在当地开展公关活动的必备资质材料。</t>
  </si>
  <si>
    <t>成员组织制定健全的战略规划，地方特奥会组织（俱乐部）可按照规划提升其在当地的知名度。</t>
  </si>
  <si>
    <t>成员组织通过捐助人或媒体伙伴关系帮助地方性特奥会组织（俱乐部）提升其在当地的知名度。</t>
  </si>
  <si>
    <t>E4.1融合领导力</t>
  </si>
  <si>
    <t>融合领导力</t>
  </si>
  <si>
    <t>成员组织面向员工、董事会、志愿者开展融合领导力的内部培训。成员组织领导有效识别并针对各级别运动员领袖进行任务分配。</t>
  </si>
  <si>
    <t>成员组织致力于对外部组织开展教育活动，让他们深入了解由运动员主导或联合主导的融合领导力。</t>
  </si>
  <si>
    <t>成员组织在运动员领袖的独立协调或联合协调下挖掘并充分利用一切外部机会（比如各种会议）大力宣传推广融合领导力。</t>
  </si>
  <si>
    <t>E4.2领导力发展</t>
  </si>
  <si>
    <t>培训和发展</t>
  </si>
  <si>
    <t>成员组织确保所有员工和重要志愿者上岗前都经过规定培训。</t>
  </si>
  <si>
    <t>成员组织采用结构化方法培养和促进员工和重要志愿者发展，以改进成员组织的运作方式，并为继任计划提供支持。</t>
  </si>
  <si>
    <t>重要志愿者和员工有机会成为主题专家，致力于探索更优秀的内部和外部实践做法。</t>
  </si>
  <si>
    <t>E4.3董事会</t>
  </si>
  <si>
    <t>战略性招募</t>
  </si>
  <si>
    <t>成员组织积极招募新的董事会成员，并告知董事会该成员在成员组织满足年度、短期和长期需求方面发挥的重要作用。</t>
  </si>
  <si>
    <t>成员组织定期对董事会成员多样性和技能进行评估，并开展战略性招募，确保人员结构多样性，填补技能缺口。</t>
  </si>
  <si>
    <t>成员组织吸纳外部专业知识，为招募多元化、资质好和经验丰富的董事会成员提供依据。</t>
  </si>
  <si>
    <t>有效参与</t>
  </si>
  <si>
    <t>董事会成员保持活跃，定期出席会议和活动。董事会有专门的常设委员会和特设委员会。</t>
  </si>
  <si>
    <t>董事会积极履行其受托、监督、战略规划及筹款责任，并践行对成员组织的可持续发展承诺。董事会设有多个委员会，并且都有各自的年度目标。</t>
  </si>
  <si>
    <t>成员组织拥有全情投入、成果卓著的董事会，能引导成员组织的工作，并带来各种资源。所有成员根据个人专业特长和/或兴趣至少要加入一个委员会。</t>
  </si>
  <si>
    <t>计划性保持活力</t>
  </si>
  <si>
    <t>成员组织确保持续为董事会提供培训和参与的机会。</t>
  </si>
  <si>
    <t>董事会每年至少举行一次会议，培养胜任领导职位的成员（如主管、委员会主席）。</t>
  </si>
  <si>
    <t>董事会每年对每位成员开展独立评估，对董事会开展整体评估，并对领导职位制定继任计划。</t>
  </si>
  <si>
    <t>E4.4志愿者和员工</t>
  </si>
  <si>
    <t>家庭参与计划</t>
  </si>
  <si>
    <t xml:space="preserve">成员组织收集家庭基本信息，每年至少为家庭提供一次教育机会。 </t>
  </si>
  <si>
    <t>成员组织定期与家庭进行沟通，建立正式的家庭沟通架构，以获取最新信息。至少每年为家庭提供三次教育或交流机会。</t>
  </si>
  <si>
    <t>家庭成员在成员组织内担任领导职位，所有级别都包含在内。成员组织面向家庭规划全年教育和交流活动日程表。</t>
  </si>
  <si>
    <t>多样性、公平性与包容性（DE&amp;I）</t>
  </si>
  <si>
    <t>成员组织制定DE&amp;I政策，加强内部投入，通过外联、规划和市场推广手段落实DE&amp;I政策。</t>
  </si>
  <si>
    <t>成员组织将DE&amp;I融入日常运营的方方面面，希望能从外部促进并推动DE&amp;I工作。</t>
  </si>
  <si>
    <t>成员组织是实施DE&amp;I政策的领路人，同时也是全国或省内DE&amp;I政策的掌舵人和思想领袖。</t>
  </si>
  <si>
    <t>志愿者招募</t>
  </si>
  <si>
    <t>成员组织积极招募新志愿者（如通过线上或现场活动），并为志愿者提供定期培训机会。</t>
  </si>
  <si>
    <t>成员组织制定正规的志愿者招募流程，并制定志愿者留用计划。</t>
  </si>
  <si>
    <t>成员组织吸引各类机构、组织和企业积极参与志愿者招募工作。成员组织留用和/或逐年增加志愿者人数。</t>
  </si>
  <si>
    <t>志愿者表彰</t>
  </si>
  <si>
    <t>成员组织对包括教练员在内的员工和志愿者做出一般性表彰（比如感谢信）。</t>
  </si>
  <si>
    <t>成员组织以比较正式的方式表彰员工、志愿者和教练员（例如颁发奖品、组织专项活动）。</t>
  </si>
  <si>
    <t>成员组织与外部表彰/认证伙伴加强合作，提高受表彰志愿者及员工比例和留用率。</t>
  </si>
  <si>
    <t>员工绩效</t>
  </si>
  <si>
    <t>成员组织为重要正式员工和/或志愿者领导职位编制职责描述。</t>
  </si>
  <si>
    <t>成员组织设定年度目标，评估担任重要领导职位的正式员工和志愿者的完成进度。</t>
  </si>
  <si>
    <t>成员组织制定正式的员工绩效管理和职业发展流程。</t>
  </si>
  <si>
    <t>E4.5质量改进</t>
  </si>
  <si>
    <t>活动管理</t>
  </si>
  <si>
    <t>比赛和非运动活动应由受过正规训练的志愿者负责运作，并且分工明确。成员组织采用活动日志愿者专项报名和培训流程。</t>
  </si>
  <si>
    <t>活动志愿者报名、培训和任务分配需提前完成。家庭、媒体和嘉宾只有登录注册系统完成注册后方可参加活动。成员组织开展基本的活动后评估。</t>
  </si>
  <si>
    <t>活动应由经验丰富的团队负责运作，同时他们还对新志愿者进行培训并分派重要任务，征询意见和建议，不断改进活动的运作方式。志愿者通过数字媒体参与活动并为活动贡献力量。由相关机构开展活动评估。</t>
  </si>
  <si>
    <t>E4.6评估和数据应用</t>
  </si>
  <si>
    <t>数据报告</t>
  </si>
  <si>
    <t>成员组织第一时间提交一致、准确的数据（如人口普查数据、政策调研报告、世界运动会注册信息、补助金划拨报告）。</t>
  </si>
  <si>
    <t>成员组织主动提交重复性数据和补助金划拨报告。☐成员组织对提交的数据进行持续追踪，并以此为依据制定年度计划。</t>
  </si>
  <si>
    <t xml:space="preserve">成员组织对数据进行跟踪和评估，优化战略决策。成员组织对自身运营和战略计划的实施进度进行持续跟进。 </t>
  </si>
  <si>
    <t>E4.7工具和实践做法</t>
  </si>
  <si>
    <t>财务帐目</t>
  </si>
  <si>
    <t>成员组织分配该组织承担的经费集中管理和银行业务责任。编制年度财务报表（最好是经过审计的）。</t>
  </si>
  <si>
    <t>定期更新月度和年度现金流预测数据。每年审查一次财务政策和流程，并根据实际情况进行适当调整。</t>
  </si>
  <si>
    <t>成员组织每月检查一次财务账目（收入和支出）。</t>
  </si>
  <si>
    <t>规划</t>
  </si>
  <si>
    <t>成员组织制定并实施与国际特奥会战略计划相符的年度运营计划，并设定目标、措施、指标、时间表。</t>
  </si>
  <si>
    <t xml:space="preserve">成员组织制定并落实与国际特奥会战略计划相符的多年（即战略）计划，并设定目标、行动、指标、时间表。 </t>
  </si>
  <si>
    <t>成员组织对其年度计划进行持续审查，对战略计划进行年终审查，并依据经验进行适当调整。</t>
  </si>
  <si>
    <t>预算</t>
  </si>
  <si>
    <t>成员组织按照董事会审核通过的、与年度计划目标一致的预算开展运营。</t>
  </si>
  <si>
    <t>成员组织预留三个月运营储备金，并实施财务可持续性长期计划。</t>
  </si>
  <si>
    <t>成员组织预留六个月运营储备金。</t>
  </si>
  <si>
    <t>风险管理</t>
  </si>
  <si>
    <t>成员组织开展基本风险评估，实施风险应对措施，包括活动前场地检查。成员组织面向员工和重要志愿者组织基本风险管理培训。</t>
  </si>
  <si>
    <t>成员组织开展正式风险评估，包括活动期间的安保和医疗管理等方面。成员组织制定书面风险/危机管理计划。成员组织确保覆盖基本承保范围。</t>
  </si>
  <si>
    <t>成员组织制定并实施风险管理政策和流程。成员组织与执法部门、消防部门和安全部门建立合作关系，以加强活动过程中的风险管理。面向所有赛场工作人员和活动负责人开展风险管理培训（例如活动彩排、桌面演练）。</t>
  </si>
  <si>
    <t>E4.8内部分工协作</t>
  </si>
  <si>
    <t>成员组织定期与各级主要利益相关方（如运动员、员工、重要志愿者）进行交流，并定期与地方特奥会组织开展交流活动。</t>
  </si>
  <si>
    <t>成员组织建立互动交流的官方渠道，加强内部利益相关方交流（如社交媒体、聊天群等）。成员组织与地方特奥会组织的其他领导建立合作，分享最佳实践，促进彼此取长补短。</t>
  </si>
  <si>
    <t xml:space="preserve">成员组织构建交流平台，便于内部利益相关方—特别是员工和志愿者—在项目中分工协作。 </t>
  </si>
  <si>
    <r>
      <rPr>
        <b/>
        <sz val="12"/>
        <rFont val="宋体"/>
        <family val="2"/>
        <charset val="134"/>
      </rPr>
      <t>成员组织</t>
    </r>
    <r>
      <rPr>
        <b/>
        <sz val="12"/>
        <rFont val="微软雅黑"/>
        <family val="2"/>
        <charset val="134"/>
      </rPr>
      <t>简介</t>
    </r>
  </si>
  <si>
    <t>按战略计划评估成员组织当前阶段摘要</t>
    <phoneticPr fontId="1" type="noConversion"/>
  </si>
  <si>
    <t>被确定为高优先级的标准</t>
  </si>
  <si>
    <t>被确定为非优先事项的标准</t>
  </si>
  <si>
    <t>达到最高阶段的标准</t>
  </si>
  <si>
    <t>战略计划领域</t>
    <phoneticPr fontId="1" type="noConversion"/>
  </si>
  <si>
    <t>所有战略计划领域</t>
  </si>
  <si>
    <t>还未达到阶段1</t>
  </si>
  <si>
    <t>阶段3+</t>
  </si>
  <si>
    <t>目前不是优先事项</t>
  </si>
  <si>
    <t>达到最高阶段</t>
  </si>
  <si>
    <t>完全的</t>
  </si>
  <si>
    <t xml:space="preserve">
步入正軌</t>
  </si>
  <si>
    <t>稍微偏離軌道</t>
  </si>
  <si>
    <t xml:space="preserve">
不在軌道上</t>
  </si>
  <si>
    <t>通过战略计划评估成员组织的目标阶段总结</t>
  </si>
  <si>
    <t>不适用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</si>
</sst>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45">
    <font>
      <sz val="11"/>
      <color theme="1"/>
      <name val="Calibri"/>
      <family val="2"/>
      <scheme val="minor"/>
    </font>
    <font>
      <sz val="8"/>
      <name val="Calibri"/>
      <family val="2"/>
      <scheme val="minor"/>
    </font>
    <font>
      <sz val="11"/>
      <name val="Ubuntu"/>
      <family val="2"/>
    </font>
    <font>
      <b/>
      <sz val="11"/>
      <name val="Ubuntu Light"/>
      <family val="2"/>
    </font>
    <font>
      <sz val="11"/>
      <name val="Ubuntu Light"/>
      <family val="2"/>
    </font>
    <font>
      <i/>
      <sz val="11"/>
      <name val="Ubuntu Light"/>
      <family val="2"/>
    </font>
    <font>
      <u/>
      <sz val="11"/>
      <color theme="10"/>
      <name val="Calibri"/>
      <family val="2"/>
      <scheme val="minor"/>
    </font>
    <font>
      <b/>
      <sz val="10"/>
      <name val="Ubuntu Light"/>
      <family val="2"/>
    </font>
    <font>
      <sz val="11"/>
      <color theme="1"/>
      <name val="Calibri"/>
      <family val="2"/>
      <scheme val="minor"/>
    </font>
    <font>
      <sz val="10"/>
      <name val="Ubuntu"/>
      <family val="2"/>
    </font>
    <font>
      <i/>
      <sz val="9"/>
      <color theme="1"/>
      <name val="Ubuntu"/>
      <family val="2"/>
    </font>
    <font>
      <sz val="14"/>
      <color theme="1"/>
      <name val="Calibri"/>
      <family val="2"/>
      <scheme val="minor"/>
    </font>
    <font>
      <b/>
      <sz val="12"/>
      <name val="Ubuntu Light"/>
      <family val="2"/>
    </font>
    <font>
      <b/>
      <sz val="14"/>
      <name val="Ubuntu Light"/>
      <family val="2"/>
    </font>
    <font>
      <b/>
      <i/>
      <sz val="10"/>
      <name val="Ubuntu Light"/>
      <family val="2"/>
    </font>
    <font>
      <i/>
      <sz val="10"/>
      <color theme="1"/>
      <name val="Ubuntu"/>
      <family val="2"/>
    </font>
    <font>
      <sz val="12"/>
      <name val="Ubuntu"/>
      <family val="2"/>
    </font>
    <font>
      <i/>
      <sz val="12"/>
      <color theme="1"/>
      <name val="Ubuntu"/>
      <family val="2"/>
    </font>
    <font>
      <sz val="12"/>
      <color theme="1"/>
      <name val="Ubuntu"/>
      <family val="2"/>
    </font>
    <font>
      <sz val="11"/>
      <color theme="1"/>
      <name val="Calibri"/>
      <family val="2"/>
    </font>
    <font>
      <b/>
      <sz val="12"/>
      <color rgb="FFFF0000"/>
      <name val="Calibri"/>
      <family val="2"/>
    </font>
    <font>
      <b/>
      <sz val="12"/>
      <color rgb="FFFFC000"/>
      <name val="Calibri"/>
      <family val="2"/>
    </font>
    <font>
      <b/>
      <sz val="20"/>
      <name val="Ubuntu Light"/>
      <family val="2"/>
    </font>
    <font>
      <b/>
      <sz val="10"/>
      <color theme="1"/>
      <name val="Ubuntu Light"/>
      <family val="2"/>
    </font>
    <font>
      <b/>
      <sz val="11"/>
      <name val="Ubuntu"/>
      <family val="2"/>
    </font>
    <font>
      <sz val="10"/>
      <name val="Ubuntu Light"/>
      <family val="2"/>
    </font>
    <font>
      <i/>
      <sz val="9"/>
      <name val="Ubuntu"/>
      <family val="2"/>
    </font>
    <font>
      <b/>
      <sz val="14"/>
      <name val="Ubuntu"/>
      <family val="2"/>
    </font>
    <font>
      <b/>
      <sz val="9"/>
      <name val="Ubuntu Light"/>
      <family val="2"/>
    </font>
    <font>
      <b/>
      <sz val="11"/>
      <color theme="1"/>
      <name val="Calibri"/>
      <family val="2"/>
      <scheme val="minor"/>
    </font>
    <font>
      <sz val="11"/>
      <color rgb="FFFF0000"/>
      <name val="Calibri"/>
      <family val="2"/>
      <scheme val="minor"/>
    </font>
    <font>
      <sz val="11"/>
      <color rgb="FF00B0F0"/>
      <name val="Calibri"/>
      <family val="2"/>
      <scheme val="minor"/>
    </font>
    <font>
      <sz val="12"/>
      <name val="Ubuntu Light"/>
      <family val="2"/>
    </font>
    <font>
      <b/>
      <sz val="14"/>
      <name val="宋体"/>
      <family val="2"/>
      <charset val="134"/>
    </font>
    <font>
      <i/>
      <sz val="10"/>
      <color theme="1"/>
      <name val="Ubuntu"/>
      <family val="2"/>
      <charset val="134"/>
    </font>
    <font>
      <i/>
      <sz val="10"/>
      <color theme="1"/>
      <name val="微软雅黑"/>
      <family val="2"/>
      <charset val="134"/>
    </font>
    <font>
      <i/>
      <sz val="10"/>
      <color theme="1"/>
      <name val="宋体"/>
      <family val="2"/>
      <charset val="134"/>
    </font>
    <font>
      <sz val="12"/>
      <name val="Ubuntu Light"/>
      <family val="2"/>
      <charset val="134"/>
    </font>
    <font>
      <sz val="12"/>
      <name val="微软雅黑"/>
      <family val="2"/>
      <charset val="134"/>
    </font>
    <font>
      <sz val="12"/>
      <name val="宋体"/>
      <family val="2"/>
      <charset val="134"/>
    </font>
    <font>
      <b/>
      <sz val="12"/>
      <name val="微软雅黑"/>
      <family val="2"/>
      <charset val="134"/>
    </font>
    <font>
      <b/>
      <sz val="12"/>
      <name val="Ubuntu Light"/>
      <family val="2"/>
      <charset val="134"/>
    </font>
    <font>
      <b/>
      <sz val="12"/>
      <name val="宋体"/>
      <family val="2"/>
      <charset val="134"/>
    </font>
    <font>
      <b/>
      <sz val="11"/>
      <name val="微软雅黑"/>
      <family val="2"/>
      <charset val="134"/>
    </font>
    <font>
      <b/>
      <sz val="10"/>
      <name val="微软雅黑"/>
      <family val="2"/>
      <charset val="134"/>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9" tint="0.79998168889431442"/>
        <bgColor indexed="64"/>
      </patternFill>
    </fill>
    <fill>
      <patternFill patternType="solid">
        <fgColor theme="6" tint="0.79998168889431442"/>
        <bgColor indexed="64"/>
      </patternFill>
    </fill>
  </fills>
  <borders count="24">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indexed="64"/>
      </left>
      <right style="thin">
        <color indexed="64"/>
      </right>
      <top style="thin">
        <color indexed="64"/>
      </top>
      <bottom style="thin">
        <color indexed="64"/>
      </bottom>
      <diagonal/>
    </border>
    <border>
      <left/>
      <right style="thin">
        <color theme="0" tint="-0.249977111117893"/>
      </right>
      <top/>
      <bottom style="thin">
        <color theme="0" tint="-0.249977111117893"/>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0" tint="-0.249977111117893"/>
      </left>
      <right style="thin">
        <color theme="0" tint="-0.249977111117893"/>
      </right>
      <top style="thin">
        <color theme="0" tint="-0.34998626667073579"/>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thin">
        <color theme="0" tint="-0.34998626667073579"/>
      </right>
      <top style="medium">
        <color indexed="64"/>
      </top>
      <bottom style="medium">
        <color indexed="64"/>
      </bottom>
      <diagonal/>
    </border>
    <border>
      <left style="medium">
        <color theme="6" tint="0.39997558519241921"/>
      </left>
      <right style="medium">
        <color theme="6" tint="0.39997558519241921"/>
      </right>
      <top style="medium">
        <color theme="6" tint="0.39997558519241921"/>
      </top>
      <bottom style="medium">
        <color theme="6" tint="0.3999755851924192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style="thin">
        <color theme="0" tint="-0.34998626667073579"/>
      </right>
      <top/>
      <bottom/>
      <diagonal/>
    </border>
    <border>
      <left style="thin">
        <color theme="0" tint="-0.34998626667073579"/>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theme="1"/>
      </bottom>
      <diagonal/>
    </border>
  </borders>
  <cellStyleXfs count="3">
    <xf numFmtId="0" fontId="0" fillId="0" borderId="0"/>
    <xf numFmtId="0" fontId="6" fillId="0" borderId="0" applyNumberFormat="0" applyFill="0" applyBorder="0" applyAlignment="0" applyProtection="0"/>
    <xf numFmtId="9" fontId="8" fillId="0" borderId="0" applyFont="0" applyFill="0" applyBorder="0" applyAlignment="0" applyProtection="0"/>
  </cellStyleXfs>
  <cellXfs count="117">
    <xf numFmtId="0" fontId="0" fillId="0" borderId="0" xfId="0"/>
    <xf numFmtId="0" fontId="2" fillId="0" borderId="0" xfId="0" applyFont="1" applyAlignment="1">
      <alignment wrapText="1"/>
    </xf>
    <xf numFmtId="0" fontId="3" fillId="0" borderId="0" xfId="0" applyFont="1" applyAlignment="1">
      <alignment horizontal="center" wrapText="1"/>
    </xf>
    <xf numFmtId="0" fontId="4" fillId="0" borderId="0" xfId="0" applyFont="1" applyAlignment="1">
      <alignment horizontal="center" wrapText="1"/>
    </xf>
    <xf numFmtId="0" fontId="4" fillId="0" borderId="0" xfId="0" applyFont="1" applyAlignment="1">
      <alignment wrapText="1"/>
    </xf>
    <xf numFmtId="0" fontId="4" fillId="0" borderId="0" xfId="0" applyFont="1" applyAlignment="1" applyProtection="1">
      <alignment wrapText="1"/>
      <protection locked="0"/>
    </xf>
    <xf numFmtId="0" fontId="4" fillId="2" borderId="1" xfId="0" applyFont="1" applyFill="1" applyBorder="1" applyAlignment="1">
      <alignment horizontal="left" vertical="top" wrapText="1"/>
    </xf>
    <xf numFmtId="0" fontId="4" fillId="2" borderId="1" xfId="0" applyFont="1" applyFill="1" applyBorder="1" applyAlignment="1" applyProtection="1">
      <alignment horizontal="left" vertical="top" wrapText="1"/>
      <protection locked="0"/>
    </xf>
    <xf numFmtId="9" fontId="0" fillId="0" borderId="0" xfId="2" applyFont="1"/>
    <xf numFmtId="0" fontId="10" fillId="0" borderId="0" xfId="0" applyFont="1" applyAlignment="1">
      <alignment vertical="top"/>
    </xf>
    <xf numFmtId="0" fontId="4" fillId="2" borderId="3" xfId="0" applyFont="1" applyFill="1" applyBorder="1" applyAlignment="1">
      <alignment horizontal="left" vertical="top" wrapText="1"/>
    </xf>
    <xf numFmtId="0" fontId="4" fillId="2" borderId="3" xfId="0" applyFont="1" applyFill="1" applyBorder="1" applyAlignment="1" applyProtection="1">
      <alignment horizontal="left" vertical="top" wrapText="1"/>
      <protection locked="0"/>
    </xf>
    <xf numFmtId="0" fontId="3" fillId="2" borderId="5"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5" borderId="4" xfId="0" applyFont="1" applyFill="1" applyBorder="1" applyAlignment="1">
      <alignment horizontal="left" vertical="top" wrapText="1"/>
    </xf>
    <xf numFmtId="0" fontId="3" fillId="5" borderId="6" xfId="0" applyFont="1" applyFill="1" applyBorder="1" applyAlignment="1">
      <alignment horizontal="left" vertical="top" wrapText="1"/>
    </xf>
    <xf numFmtId="0" fontId="3" fillId="5" borderId="8" xfId="0" applyFont="1" applyFill="1" applyBorder="1" applyAlignment="1">
      <alignment horizontal="left" vertical="top" wrapText="1"/>
    </xf>
    <xf numFmtId="0" fontId="3" fillId="5" borderId="7" xfId="0" applyFont="1" applyFill="1" applyBorder="1" applyAlignment="1">
      <alignment horizontal="left" vertical="top" wrapText="1"/>
    </xf>
    <xf numFmtId="0" fontId="3" fillId="5" borderId="6" xfId="0" applyFont="1" applyFill="1" applyBorder="1" applyAlignment="1">
      <alignment vertical="top" wrapText="1"/>
    </xf>
    <xf numFmtId="0" fontId="3" fillId="5" borderId="8" xfId="0" applyFont="1" applyFill="1" applyBorder="1" applyAlignment="1">
      <alignment vertical="top" wrapText="1"/>
    </xf>
    <xf numFmtId="0" fontId="3" fillId="5" borderId="7" xfId="0" applyFont="1" applyFill="1" applyBorder="1" applyAlignment="1">
      <alignment vertical="top" wrapText="1"/>
    </xf>
    <xf numFmtId="0" fontId="3" fillId="5" borderId="4" xfId="0" applyFont="1" applyFill="1" applyBorder="1" applyAlignment="1">
      <alignment vertical="top" wrapText="1"/>
    </xf>
    <xf numFmtId="0" fontId="3" fillId="5" borderId="7" xfId="0" applyFont="1" applyFill="1" applyBorder="1" applyAlignment="1">
      <alignment horizontal="center" vertical="top" wrapText="1"/>
    </xf>
    <xf numFmtId="0" fontId="3" fillId="5" borderId="8" xfId="0" applyFont="1" applyFill="1" applyBorder="1" applyAlignment="1">
      <alignment horizontal="center" vertical="top" wrapText="1"/>
    </xf>
    <xf numFmtId="0" fontId="13" fillId="2" borderId="0" xfId="0" applyFont="1" applyFill="1" applyAlignment="1">
      <alignment vertical="top" wrapText="1"/>
    </xf>
    <xf numFmtId="0" fontId="13" fillId="0" borderId="0" xfId="0" applyFont="1" applyAlignment="1">
      <alignment vertical="top"/>
    </xf>
    <xf numFmtId="0" fontId="11" fillId="0" borderId="0" xfId="0" applyFont="1" applyAlignment="1">
      <alignment vertical="top"/>
    </xf>
    <xf numFmtId="0" fontId="13" fillId="2" borderId="0" xfId="0" applyFont="1" applyFill="1"/>
    <xf numFmtId="0" fontId="4" fillId="2" borderId="0" xfId="0" applyFont="1" applyFill="1" applyAlignment="1">
      <alignment horizontal="center" wrapText="1"/>
    </xf>
    <xf numFmtId="0" fontId="4" fillId="2" borderId="0" xfId="0" applyFont="1" applyFill="1" applyAlignment="1" applyProtection="1">
      <alignment wrapText="1"/>
      <protection locked="0"/>
    </xf>
    <xf numFmtId="0" fontId="15" fillId="0" borderId="0" xfId="0" applyFont="1" applyAlignment="1">
      <alignment vertical="top"/>
    </xf>
    <xf numFmtId="0" fontId="12" fillId="0" borderId="0" xfId="0" applyFont="1" applyAlignment="1">
      <alignment horizontal="center" wrapText="1"/>
    </xf>
    <xf numFmtId="0" fontId="18" fillId="4" borderId="1" xfId="0" applyFont="1" applyFill="1" applyBorder="1"/>
    <xf numFmtId="0" fontId="18" fillId="4" borderId="1" xfId="0" applyFont="1" applyFill="1" applyBorder="1" applyAlignment="1">
      <alignment vertical="top" wrapText="1"/>
    </xf>
    <xf numFmtId="164" fontId="18" fillId="4" borderId="1" xfId="0" applyNumberFormat="1" applyFont="1" applyFill="1" applyBorder="1" applyAlignment="1" applyProtection="1">
      <alignment horizontal="left"/>
      <protection hidden="1"/>
    </xf>
    <xf numFmtId="0" fontId="4" fillId="0" borderId="0" xfId="0" applyFont="1" applyAlignment="1" applyProtection="1">
      <alignment horizontal="center" wrapText="1"/>
      <protection locked="0"/>
    </xf>
    <xf numFmtId="0" fontId="22" fillId="2" borderId="3" xfId="0" applyFont="1" applyFill="1" applyBorder="1" applyAlignment="1" applyProtection="1">
      <alignment horizontal="center" vertical="top" wrapText="1"/>
      <protection locked="0"/>
    </xf>
    <xf numFmtId="0" fontId="22" fillId="2" borderId="1" xfId="0" applyFont="1" applyFill="1" applyBorder="1" applyAlignment="1" applyProtection="1">
      <alignment horizontal="center" vertical="top" wrapText="1"/>
      <protection locked="0"/>
    </xf>
    <xf numFmtId="0" fontId="20" fillId="0" borderId="0" xfId="0" applyFont="1" applyAlignment="1">
      <alignment horizontal="center"/>
    </xf>
    <xf numFmtId="0" fontId="21" fillId="0" borderId="0" xfId="0" applyFont="1" applyAlignment="1">
      <alignment horizontal="center"/>
    </xf>
    <xf numFmtId="0" fontId="19" fillId="0" borderId="0" xfId="0" applyFont="1" applyAlignment="1">
      <alignment horizontal="center"/>
    </xf>
    <xf numFmtId="0" fontId="22" fillId="2" borderId="9" xfId="0" applyFont="1" applyFill="1" applyBorder="1" applyAlignment="1" applyProtection="1">
      <alignment horizontal="center" vertical="top" wrapText="1"/>
      <protection locked="0"/>
    </xf>
    <xf numFmtId="0" fontId="4" fillId="2" borderId="9" xfId="0" applyFont="1" applyFill="1" applyBorder="1" applyAlignment="1" applyProtection="1">
      <alignment horizontal="left" vertical="top" wrapText="1"/>
      <protection locked="0"/>
    </xf>
    <xf numFmtId="0" fontId="22" fillId="2" borderId="10" xfId="0" applyFont="1" applyFill="1" applyBorder="1" applyAlignment="1" applyProtection="1">
      <alignment horizontal="center" vertical="top" wrapText="1"/>
      <protection locked="0"/>
    </xf>
    <xf numFmtId="0" fontId="4" fillId="2" borderId="10" xfId="0" applyFont="1" applyFill="1" applyBorder="1" applyAlignment="1" applyProtection="1">
      <alignment horizontal="left" vertical="top" wrapText="1"/>
      <protection locked="0"/>
    </xf>
    <xf numFmtId="0" fontId="2" fillId="0" borderId="0" xfId="0" applyFont="1"/>
    <xf numFmtId="0" fontId="24" fillId="0" borderId="0" xfId="0" applyFont="1"/>
    <xf numFmtId="0" fontId="2" fillId="0" borderId="0" xfId="0" applyFont="1" applyAlignment="1" applyProtection="1">
      <alignment wrapText="1"/>
      <protection locked="0"/>
    </xf>
    <xf numFmtId="0" fontId="24" fillId="0" borderId="0" xfId="0" applyFont="1" applyAlignment="1">
      <alignment wrapText="1"/>
    </xf>
    <xf numFmtId="0" fontId="12" fillId="2" borderId="0" xfId="0" applyFont="1" applyFill="1"/>
    <xf numFmtId="0" fontId="23" fillId="0" borderId="12" xfId="0" applyFont="1" applyBorder="1"/>
    <xf numFmtId="9" fontId="7" fillId="0" borderId="13" xfId="0" applyNumberFormat="1" applyFont="1" applyBorder="1" applyAlignment="1">
      <alignment horizontal="left" wrapText="1"/>
    </xf>
    <xf numFmtId="0" fontId="26" fillId="0" borderId="0" xfId="0" applyFont="1"/>
    <xf numFmtId="0" fontId="27" fillId="0" borderId="0" xfId="0" applyFont="1" applyAlignment="1">
      <alignment wrapText="1"/>
    </xf>
    <xf numFmtId="0" fontId="27" fillId="0" borderId="0" xfId="0" applyFont="1"/>
    <xf numFmtId="9" fontId="12" fillId="0" borderId="14" xfId="0" applyNumberFormat="1" applyFont="1" applyBorder="1" applyAlignment="1">
      <alignment horizontal="left" vertical="top" wrapText="1"/>
    </xf>
    <xf numFmtId="9" fontId="4" fillId="0" borderId="0" xfId="0" applyNumberFormat="1" applyFont="1" applyAlignment="1">
      <alignment horizontal="left" wrapText="1"/>
    </xf>
    <xf numFmtId="0" fontId="25" fillId="2" borderId="0" xfId="0" applyFont="1" applyFill="1" applyAlignment="1">
      <alignment vertical="top"/>
    </xf>
    <xf numFmtId="0" fontId="7" fillId="2" borderId="0" xfId="0" applyFont="1" applyFill="1" applyAlignment="1">
      <alignment horizontal="center" vertical="top"/>
    </xf>
    <xf numFmtId="0" fontId="28" fillId="7" borderId="15" xfId="0" applyFont="1" applyFill="1" applyBorder="1" applyAlignment="1">
      <alignment vertical="center" wrapText="1"/>
    </xf>
    <xf numFmtId="0" fontId="28" fillId="7" borderId="15" xfId="0" applyFont="1" applyFill="1" applyBorder="1" applyAlignment="1">
      <alignment vertical="center"/>
    </xf>
    <xf numFmtId="0" fontId="28" fillId="7" borderId="16" xfId="0" applyFont="1" applyFill="1" applyBorder="1" applyAlignment="1">
      <alignment vertical="center"/>
    </xf>
    <xf numFmtId="0" fontId="29" fillId="0" borderId="0" xfId="0" applyFont="1"/>
    <xf numFmtId="0" fontId="0" fillId="0" borderId="0" xfId="0" applyAlignment="1">
      <alignment horizontal="center"/>
    </xf>
    <xf numFmtId="0" fontId="29" fillId="0" borderId="0" xfId="0" applyFont="1" applyAlignment="1">
      <alignment horizontal="center"/>
    </xf>
    <xf numFmtId="0" fontId="29" fillId="0" borderId="4" xfId="0" applyFont="1" applyBorder="1"/>
    <xf numFmtId="0" fontId="0" fillId="0" borderId="4" xfId="0" applyBorder="1"/>
    <xf numFmtId="9" fontId="0" fillId="0" borderId="4" xfId="2" applyFont="1" applyBorder="1"/>
    <xf numFmtId="9" fontId="0" fillId="0" borderId="4" xfId="0" applyNumberFormat="1" applyBorder="1"/>
    <xf numFmtId="0" fontId="4" fillId="2" borderId="3" xfId="0" applyFont="1" applyFill="1" applyBorder="1" applyAlignment="1">
      <alignment horizontal="center" vertical="top" wrapText="1"/>
    </xf>
    <xf numFmtId="9" fontId="0" fillId="0" borderId="0" xfId="2" applyFont="1" applyAlignment="1">
      <alignment horizontal="left"/>
    </xf>
    <xf numFmtId="0" fontId="29" fillId="0" borderId="0" xfId="0" applyFont="1" applyAlignment="1">
      <alignment horizontal="left"/>
    </xf>
    <xf numFmtId="0" fontId="0" fillId="0" borderId="0" xfId="0" applyAlignment="1">
      <alignment horizontal="left"/>
    </xf>
    <xf numFmtId="9" fontId="0" fillId="0" borderId="0" xfId="0" applyNumberFormat="1"/>
    <xf numFmtId="0" fontId="29" fillId="0" borderId="4" xfId="0" applyFont="1" applyBorder="1" applyAlignment="1">
      <alignment wrapText="1"/>
    </xf>
    <xf numFmtId="0" fontId="30" fillId="0" borderId="0" xfId="0" applyFont="1" applyAlignment="1">
      <alignment horizontal="center"/>
    </xf>
    <xf numFmtId="0" fontId="30" fillId="0" borderId="4" xfId="0" applyFont="1" applyBorder="1"/>
    <xf numFmtId="0" fontId="31" fillId="0" borderId="4" xfId="0" applyFont="1" applyBorder="1"/>
    <xf numFmtId="0" fontId="31" fillId="0" borderId="0" xfId="0" applyFont="1" applyAlignment="1">
      <alignment horizontal="left"/>
    </xf>
    <xf numFmtId="0" fontId="0" fillId="0" borderId="0" xfId="0" applyAlignment="1">
      <alignment wrapText="1"/>
    </xf>
    <xf numFmtId="0" fontId="9" fillId="0" borderId="0" xfId="1" applyFont="1" applyBorder="1"/>
    <xf numFmtId="9" fontId="0" fillId="0" borderId="0" xfId="2" applyFont="1" applyBorder="1"/>
    <xf numFmtId="0" fontId="28" fillId="7" borderId="17" xfId="0" applyFont="1" applyFill="1" applyBorder="1" applyAlignment="1">
      <alignment vertical="center"/>
    </xf>
    <xf numFmtId="0" fontId="28" fillId="7" borderId="18" xfId="0" applyFont="1" applyFill="1" applyBorder="1" applyAlignment="1">
      <alignment vertical="center" wrapText="1"/>
    </xf>
    <xf numFmtId="0" fontId="28" fillId="7" borderId="19" xfId="0" applyFont="1" applyFill="1" applyBorder="1" applyAlignment="1">
      <alignment vertical="center" wrapText="1"/>
    </xf>
    <xf numFmtId="0" fontId="25" fillId="2" borderId="4" xfId="0" applyFont="1" applyFill="1" applyBorder="1"/>
    <xf numFmtId="9" fontId="25" fillId="0" borderId="4" xfId="0" applyNumberFormat="1" applyFont="1" applyBorder="1" applyAlignment="1">
      <alignment horizontal="left" wrapText="1"/>
    </xf>
    <xf numFmtId="0" fontId="4" fillId="2" borderId="3" xfId="0" applyFont="1" applyFill="1" applyBorder="1" applyAlignment="1" applyProtection="1">
      <alignment horizontal="center" vertical="top" wrapText="1"/>
      <protection locked="0"/>
    </xf>
    <xf numFmtId="0" fontId="4" fillId="0" borderId="0" xfId="0" applyFont="1" applyAlignment="1" applyProtection="1">
      <alignment horizontal="center" vertical="top" wrapText="1"/>
      <protection locked="0"/>
    </xf>
    <xf numFmtId="0" fontId="4" fillId="2" borderId="10" xfId="0" applyFont="1" applyFill="1" applyBorder="1" applyAlignment="1" applyProtection="1">
      <alignment horizontal="center" vertical="top" wrapText="1"/>
      <protection locked="0"/>
    </xf>
    <xf numFmtId="0" fontId="4" fillId="2" borderId="9" xfId="0" applyFont="1" applyFill="1" applyBorder="1" applyAlignment="1" applyProtection="1">
      <alignment horizontal="center" vertical="top" wrapText="1"/>
      <protection locked="0"/>
    </xf>
    <xf numFmtId="0" fontId="3" fillId="5" borderId="6"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25" fillId="2" borderId="11" xfId="0" applyFont="1" applyFill="1" applyBorder="1" applyAlignment="1">
      <alignment wrapText="1"/>
    </xf>
    <xf numFmtId="9" fontId="25" fillId="0" borderId="11" xfId="0" applyNumberFormat="1" applyFont="1" applyBorder="1" applyAlignment="1">
      <alignment horizontal="left" vertical="top" wrapText="1"/>
    </xf>
    <xf numFmtId="9" fontId="25" fillId="0" borderId="20" xfId="0" applyNumberFormat="1" applyFont="1" applyBorder="1" applyAlignment="1">
      <alignment horizontal="left" vertical="top" wrapText="1"/>
    </xf>
    <xf numFmtId="9" fontId="25" fillId="0" borderId="13" xfId="0" applyNumberFormat="1" applyFont="1" applyBorder="1" applyAlignment="1">
      <alignment horizontal="left" vertical="top" wrapText="1"/>
    </xf>
    <xf numFmtId="9" fontId="25" fillId="0" borderId="21" xfId="0" applyNumberFormat="1" applyFont="1" applyBorder="1" applyAlignment="1">
      <alignment horizontal="left" vertical="top" wrapText="1"/>
    </xf>
    <xf numFmtId="0" fontId="2" fillId="0" borderId="0" xfId="0" applyFont="1" applyAlignment="1">
      <alignment vertical="top" wrapText="1"/>
    </xf>
    <xf numFmtId="0" fontId="2" fillId="0" borderId="0" xfId="0" applyFont="1" applyAlignment="1">
      <alignment vertical="center" wrapText="1"/>
    </xf>
    <xf numFmtId="0" fontId="23" fillId="0" borderId="22" xfId="0" applyFont="1" applyBorder="1"/>
    <xf numFmtId="0" fontId="3" fillId="6" borderId="4" xfId="0" applyFont="1" applyFill="1" applyBorder="1" applyAlignment="1">
      <alignment horizontal="center" vertical="center" wrapText="1"/>
    </xf>
    <xf numFmtId="0" fontId="17" fillId="0" borderId="0" xfId="0" applyFont="1" applyAlignment="1">
      <alignment vertical="top"/>
    </xf>
    <xf numFmtId="0" fontId="3" fillId="5" borderId="6" xfId="0" applyFont="1" applyFill="1" applyBorder="1" applyAlignment="1">
      <alignment horizontal="center" vertical="top" wrapText="1"/>
    </xf>
    <xf numFmtId="0" fontId="3" fillId="5" borderId="4" xfId="0" applyFont="1" applyFill="1" applyBorder="1" applyAlignment="1">
      <alignment horizontal="center" vertical="top" wrapText="1"/>
    </xf>
    <xf numFmtId="0" fontId="3" fillId="5" borderId="4" xfId="0" applyFont="1" applyFill="1" applyBorder="1" applyAlignment="1" applyProtection="1">
      <alignment horizontal="center" vertical="top" wrapText="1"/>
      <protection locked="0"/>
    </xf>
    <xf numFmtId="0" fontId="3" fillId="6" borderId="4" xfId="0" applyFont="1" applyFill="1" applyBorder="1" applyAlignment="1" applyProtection="1">
      <alignment horizontal="center" vertical="top" wrapText="1"/>
      <protection locked="0"/>
    </xf>
    <xf numFmtId="0" fontId="0" fillId="0" borderId="0" xfId="0" applyAlignment="1">
      <alignment vertical="center"/>
    </xf>
    <xf numFmtId="0" fontId="16" fillId="3" borderId="0" xfId="1" quotePrefix="1" applyFont="1" applyFill="1"/>
    <xf numFmtId="0" fontId="33" fillId="0" borderId="0" xfId="0" applyFont="1" applyAlignment="1">
      <alignment vertical="top"/>
    </xf>
    <xf numFmtId="0" fontId="34" fillId="0" borderId="0" xfId="0" applyFont="1" applyAlignment="1">
      <alignment vertical="top"/>
    </xf>
    <xf numFmtId="0" fontId="14" fillId="2" borderId="0" xfId="0" applyFont="1" applyFill="1" applyAlignment="1">
      <alignment vertical="top"/>
    </xf>
    <xf numFmtId="0" fontId="16" fillId="3" borderId="0" xfId="1" applyFont="1" applyFill="1"/>
    <xf numFmtId="0" fontId="37" fillId="0" borderId="0" xfId="0" applyFont="1" applyAlignment="1">
      <alignment horizontal="left" wrapText="1"/>
    </xf>
    <xf numFmtId="0" fontId="41" fillId="2" borderId="0" xfId="0" applyFont="1" applyFill="1"/>
    <xf numFmtId="0" fontId="43" fillId="0" borderId="0" xfId="0" applyFont="1"/>
    <xf numFmtId="0" fontId="44" fillId="0" borderId="23" xfId="0" applyFont="1" applyBorder="1" applyAlignment="1">
      <alignment vertical="center"/>
    </xf>
  </cellXfs>
  <cellStyles count="3">
    <cellStyle name="Hyperlink" xfId="1" builtinId="8"/>
    <cellStyle name="Normal" xfId="0" builtinId="0"/>
    <cellStyle name="Percent" xfId="2" builtinId="5"/>
  </cellStyles>
  <dxfs count="67">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ont>
        <b/>
        <i val="0"/>
        <color rgb="FFFF0000"/>
      </font>
      <numFmt numFmtId="30" formatCode="@"/>
      <fill>
        <patternFill patternType="none">
          <bgColor auto="1"/>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numFmt numFmtId="30" formatCode="@"/>
      <fill>
        <patternFill patternType="none">
          <bgColor auto="1"/>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ont>
        <color rgb="FFFF0000"/>
      </font>
      <fill>
        <patternFill>
          <bgColor rgb="FFFF0000"/>
        </patternFill>
      </fill>
    </dxf>
    <dxf>
      <font>
        <color rgb="FFFFFF00"/>
      </font>
      <fill>
        <patternFill>
          <bgColor rgb="FFFFFF00"/>
        </patternFill>
      </fill>
    </dxf>
    <dxf>
      <font>
        <color rgb="FF00B050"/>
      </font>
      <fill>
        <patternFill>
          <bgColor rgb="FF00B050"/>
        </patternFill>
      </fill>
    </dxf>
    <dxf>
      <font>
        <color rgb="FF00B0F0"/>
      </font>
      <fill>
        <patternFill>
          <bgColor rgb="FF00B0F0"/>
        </patternFill>
      </fill>
    </dxf>
    <dxf>
      <font>
        <b/>
        <i val="0"/>
        <color rgb="FFFF0000"/>
      </font>
      <fill>
        <patternFill patternType="none">
          <bgColor auto="1"/>
        </patternFill>
      </fill>
    </dxf>
    <dxf>
      <font>
        <b/>
        <i val="0"/>
        <color rgb="FFFF0000"/>
      </font>
      <numFmt numFmtId="30" formatCode="@"/>
      <fill>
        <patternFill patternType="none">
          <bgColor auto="1"/>
        </patternFill>
      </fill>
    </dxf>
  </dxfs>
  <tableStyles count="0" defaultTableStyle="TableStyleMedium2" defaultPivotStyle="PivotStyleLight16"/>
  <colors>
    <mruColors>
      <color rgb="FFFF0000"/>
      <color rgb="FF538DD5"/>
      <color rgb="FFA6FAAC"/>
      <color rgb="FFF98363"/>
      <color rgb="FFE6F694"/>
      <color rgb="FFB5CD81"/>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dropbox.com/s/gy9j38x7pidz7nl/Tutorial.mp4?dl=0" TargetMode="External"/><Relationship Id="rId2" Type="http://schemas.openxmlformats.org/officeDocument/2006/relationships/hyperlink" Target="https://resources.specialolympics.org/governance/program-quality-standards/program-quality-standards-frequently-asked-questions?locale=en" TargetMode="External"/><Relationship Id="rId1" Type="http://schemas.openxmlformats.org/officeDocument/2006/relationships/hyperlink" Target="https://resources.specialolympics.org/governance/program-quality-standards?locale=e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dropbox.com/s/h2uw5f301s4mlmw/Create%20a%20report.mp4?d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7A56C-BE50-4D39-9A32-83B5231AB34E}">
  <sheetPr>
    <tabColor theme="4" tint="0.39997558519241921"/>
    <pageSetUpPr fitToPage="1"/>
  </sheetPr>
  <dimension ref="A6:H42"/>
  <sheetViews>
    <sheetView showGridLines="0" showRuler="0" view="pageLayout" topLeftCell="A25" zoomScale="70" zoomScaleNormal="85" zoomScaleSheetLayoutView="70" zoomScalePageLayoutView="70" workbookViewId="0">
      <selection activeCell="A49" sqref="A49"/>
    </sheetView>
  </sheetViews>
  <sheetFormatPr defaultColWidth="3.21875" defaultRowHeight="15"/>
  <cols>
    <col min="1" max="1" width="37" style="1" bestFit="1" customWidth="1"/>
    <col min="2" max="2" width="77.21875" style="2" customWidth="1"/>
    <col min="3" max="3" width="34.44140625" style="3" customWidth="1"/>
    <col min="4" max="4" width="23.44140625" style="4" bestFit="1" customWidth="1"/>
    <col min="5" max="5" width="32.77734375" style="4" customWidth="1"/>
    <col min="6" max="6" width="12.88671875" style="5" customWidth="1"/>
    <col min="7" max="7" width="12.5546875" style="5" customWidth="1"/>
    <col min="8" max="8" width="49.109375" style="5" customWidth="1"/>
    <col min="9" max="11" width="3.21875" style="1" customWidth="1"/>
    <col min="12" max="27" width="3.21875" style="1"/>
    <col min="28" max="28" width="3.21875" style="1" customWidth="1"/>
    <col min="29" max="16384" width="3.21875" style="1"/>
  </cols>
  <sheetData>
    <row r="6" spans="1:4" ht="17.399999999999999">
      <c r="A6" s="24" t="s">
        <v>276</v>
      </c>
      <c r="B6" s="108" t="s">
        <v>277</v>
      </c>
    </row>
    <row r="7" spans="1:4" ht="17.399999999999999">
      <c r="A7" s="24"/>
      <c r="B7" s="102"/>
    </row>
    <row r="8" spans="1:4" ht="17.399999999999999">
      <c r="A8" s="24" t="s">
        <v>278</v>
      </c>
      <c r="B8" s="108" t="s">
        <v>279</v>
      </c>
    </row>
    <row r="9" spans="1:4" ht="17.399999999999999">
      <c r="A9" s="24"/>
      <c r="B9" s="102"/>
    </row>
    <row r="10" spans="1:4" ht="17.399999999999999">
      <c r="A10" s="25" t="s">
        <v>280</v>
      </c>
      <c r="B10" s="108" t="s">
        <v>281</v>
      </c>
    </row>
    <row r="11" spans="1:4" ht="17.399999999999999">
      <c r="A11" s="24"/>
      <c r="B11" s="102"/>
    </row>
    <row r="12" spans="1:4" ht="16.8">
      <c r="B12" s="31"/>
    </row>
    <row r="14" spans="1:4" ht="17.399999999999999">
      <c r="A14" s="109" t="s">
        <v>282</v>
      </c>
      <c r="B14" s="32"/>
      <c r="D14" s="1"/>
    </row>
    <row r="15" spans="1:4" ht="17.399999999999999">
      <c r="A15" s="25"/>
      <c r="B15" s="30" t="s">
        <v>283</v>
      </c>
      <c r="D15" s="1"/>
    </row>
    <row r="16" spans="1:4" ht="17.399999999999999">
      <c r="A16" s="25"/>
      <c r="B16" s="9"/>
    </row>
    <row r="17" spans="1:3" ht="17.399999999999999">
      <c r="A17" s="109" t="s">
        <v>284</v>
      </c>
      <c r="B17" s="32"/>
    </row>
    <row r="18" spans="1:3" ht="17.399999999999999">
      <c r="A18" s="25"/>
      <c r="B18" s="110" t="s">
        <v>285</v>
      </c>
    </row>
    <row r="19" spans="1:3" ht="17.399999999999999">
      <c r="A19" s="25"/>
      <c r="B19" s="9"/>
    </row>
    <row r="20" spans="1:3" ht="99" customHeight="1">
      <c r="A20" s="25" t="s">
        <v>286</v>
      </c>
      <c r="B20" s="33"/>
    </row>
    <row r="21" spans="1:3" ht="17.399999999999999">
      <c r="A21" s="25"/>
      <c r="B21" s="110" t="s">
        <v>287</v>
      </c>
    </row>
    <row r="22" spans="1:3" ht="17.399999999999999">
      <c r="A22" s="25"/>
      <c r="B22" s="9"/>
    </row>
    <row r="23" spans="1:3" ht="17.399999999999999">
      <c r="A23" s="25" t="s">
        <v>288</v>
      </c>
      <c r="B23" s="34"/>
    </row>
    <row r="24" spans="1:3" ht="17.399999999999999">
      <c r="A24" s="25"/>
      <c r="B24" s="30" t="s">
        <v>289</v>
      </c>
    </row>
    <row r="25" spans="1:3" ht="18">
      <c r="A25" s="26"/>
      <c r="B25"/>
    </row>
    <row r="26" spans="1:3">
      <c r="B26" s="1"/>
    </row>
    <row r="27" spans="1:3">
      <c r="B27" s="1"/>
      <c r="C27" s="28"/>
    </row>
    <row r="28" spans="1:3" ht="17.399999999999999">
      <c r="A28" s="27" t="s">
        <v>290</v>
      </c>
      <c r="B28" s="108" t="s">
        <v>291</v>
      </c>
      <c r="C28" s="29"/>
    </row>
    <row r="29" spans="1:3" ht="16.2">
      <c r="A29" s="111" t="s">
        <v>292</v>
      </c>
      <c r="B29" s="108" t="s">
        <v>293</v>
      </c>
      <c r="C29" s="29"/>
    </row>
    <row r="30" spans="1:3" ht="16.2">
      <c r="B30" s="108" t="s">
        <v>294</v>
      </c>
      <c r="C30" s="29"/>
    </row>
    <row r="31" spans="1:3" ht="16.2">
      <c r="B31" s="108" t="s">
        <v>295</v>
      </c>
      <c r="C31" s="29"/>
    </row>
    <row r="32" spans="1:3" ht="16.2">
      <c r="B32" s="108" t="s">
        <v>296</v>
      </c>
      <c r="C32" s="29"/>
    </row>
    <row r="33" spans="1:3" ht="16.2">
      <c r="B33" s="112" t="s">
        <v>297</v>
      </c>
      <c r="C33" s="29"/>
    </row>
    <row r="34" spans="1:3" ht="16.2">
      <c r="B34" s="108" t="s">
        <v>298</v>
      </c>
      <c r="C34" s="29"/>
    </row>
    <row r="35" spans="1:3" ht="16.2">
      <c r="B35" s="108" t="s">
        <v>299</v>
      </c>
      <c r="C35" s="29"/>
    </row>
    <row r="38" spans="1:3" ht="17.399999999999999">
      <c r="A38" s="25" t="s">
        <v>300</v>
      </c>
      <c r="B38" s="108" t="s">
        <v>301</v>
      </c>
    </row>
    <row r="39" spans="1:3" ht="52.2">
      <c r="B39" s="113" t="s">
        <v>302</v>
      </c>
    </row>
    <row r="40" spans="1:3">
      <c r="B40" s="3"/>
    </row>
    <row r="41" spans="1:3" ht="18.600000000000001" thickBot="1">
      <c r="A41" s="54" t="s">
        <v>303</v>
      </c>
    </row>
    <row r="42" spans="1:3" ht="18.600000000000001" thickBot="1">
      <c r="A42" s="53" t="s">
        <v>304</v>
      </c>
      <c r="B42" s="55">
        <f>Data!C2</f>
        <v>0</v>
      </c>
      <c r="C42" s="56"/>
    </row>
  </sheetData>
  <conditionalFormatting sqref="B42">
    <cfRule type="dataBar" priority="1">
      <dataBar>
        <cfvo type="num" val="0"/>
        <cfvo type="num" val="1"/>
        <color theme="6" tint="0.39997558519241921"/>
      </dataBar>
      <extLst>
        <ext xmlns:x14="http://schemas.microsoft.com/office/spreadsheetml/2009/9/main" uri="{B025F937-C7B1-47D3-B67F-A62EFF666E3E}">
          <x14:id>{ED5CFC66-2652-4947-B4C2-0CCB2993822F}</x14:id>
        </ext>
      </extLst>
    </cfRule>
  </conditionalFormatting>
  <dataValidations disablePrompts="1" count="1">
    <dataValidation type="list" allowBlank="1" showInputMessage="1" showErrorMessage="1" sqref="B17" xr:uid="{B9443F23-6123-4842-BC59-2B9290B83097}">
      <formula1>INDIRECT($B$14)</formula1>
    </dataValidation>
  </dataValidations>
  <hyperlinks>
    <hyperlink ref="B6" r:id="rId1" xr:uid="{B506631D-E661-4C0A-B287-02CA7987ABE0}"/>
    <hyperlink ref="B8" r:id="rId2" xr:uid="{3BF14763-BCB0-4FE3-8774-B2F3BC038890}"/>
    <hyperlink ref="B10" r:id="rId3" xr:uid="{B9D41790-D87A-428E-BF6C-70586BF501FA}"/>
    <hyperlink ref="B38" r:id="rId4" xr:uid="{0A964164-43CB-42C6-AD61-E0FCAF5BE444}"/>
    <hyperlink ref="B33" location="'E3'!A1" display="E3 - Build the Brand " xr:uid="{1B715BF8-477E-4BD0-976F-A7CF58C22F49}"/>
    <hyperlink ref="B32" location="'E2'!A1" display="E2 - Grow Revenue " xr:uid="{9D09BFAB-9F7F-4A43-8B46-B33BBC7AC493}"/>
    <hyperlink ref="B31" location="'E1'!A1" display="E1 - Digitize the Movement " xr:uid="{009CED18-64C4-4EBD-A32E-35A7BB52329C}"/>
    <hyperlink ref="B30" location="'S3'!A1" display="S3 - Grow Inclusive Practicies " xr:uid="{004CF85B-D192-4A9B-8DC3-D95FDB21FDC0}"/>
    <hyperlink ref="B29" location="'S2'!A1" display="S2 - Athlete &amp; Youth Empowerment" xr:uid="{427382E5-A028-4783-BAD0-59AD358237AF}"/>
    <hyperlink ref="B34" location="'E4'!A1" display="E4 - Drive Excellence " xr:uid="{300C6C09-BCC0-44ED-B614-DC37C8F8075C}"/>
    <hyperlink ref="B28" location="'S1'!A1" display="S1- Local Programming " xr:uid="{1BA5D5CA-C3EB-4BA2-9792-6F3E60DBF0CE}"/>
    <hyperlink ref="B35" location="仪表盘!A1" display="仪表盘" xr:uid="{DCAB4BE8-B9C6-4E7E-AA2C-5C496CBEE6FE}"/>
  </hyperlinks>
  <pageMargins left="0.7" right="0.7" top="0.75" bottom="0.75" header="0.3" footer="0.3"/>
  <pageSetup paperSize="9" scale="59" orientation="portrait" r:id="rId5"/>
  <headerFooter scaleWithDoc="0" alignWithMargins="0">
    <oddHeader>&amp;L&amp;"Ubuntu,Regular"&amp;12欢迎来到成员组织发展质量标准（PQS）
自我评估工具&amp;R&amp;G</oddHeader>
    <oddFooter xml:space="preserve">&amp;LPQS V3 Self-Assessment 
</oddFooter>
  </headerFooter>
  <legacyDrawingHF r:id="rId6"/>
  <extLst>
    <ext xmlns:x14="http://schemas.microsoft.com/office/spreadsheetml/2009/9/main" uri="{78C0D931-6437-407d-A8EE-F0AAD7539E65}">
      <x14:conditionalFormattings>
        <x14:conditionalFormatting xmlns:xm="http://schemas.microsoft.com/office/excel/2006/main">
          <x14:cfRule type="dataBar" id="{ED5CFC66-2652-4947-B4C2-0CCB2993822F}">
            <x14:dataBar minLength="0" maxLength="100" gradient="0">
              <x14:cfvo type="num">
                <xm:f>0</xm:f>
              </x14:cfvo>
              <x14:cfvo type="num">
                <xm:f>1</xm:f>
              </x14:cfvo>
              <x14:negativeFillColor rgb="FFFF0000"/>
              <x14:axisColor rgb="FF000000"/>
            </x14:dataBar>
          </x14:cfRule>
          <xm:sqref>B42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2DFDA-487D-4E6E-A2C4-465C3E3BF2BB}">
  <sheetPr>
    <tabColor theme="9" tint="0.79998168889431442"/>
    <pageSetUpPr fitToPage="1"/>
  </sheetPr>
  <dimension ref="A1:K19"/>
  <sheetViews>
    <sheetView showGridLines="0" showRuler="0" view="pageLayout" zoomScale="70" zoomScaleNormal="55" zoomScaleSheetLayoutView="40" zoomScalePageLayoutView="70" workbookViewId="0">
      <selection activeCell="I4" sqref="I4"/>
    </sheetView>
  </sheetViews>
  <sheetFormatPr defaultColWidth="3.21875" defaultRowHeight="15"/>
  <cols>
    <col min="1" max="1" width="16.5546875" style="1" customWidth="1"/>
    <col min="2" max="2" width="18.77734375" style="2" customWidth="1"/>
    <col min="3" max="3" width="37" style="3" customWidth="1"/>
    <col min="4" max="5" width="37" style="4" customWidth="1"/>
    <col min="6" max="6" width="12.88671875" style="5" customWidth="1"/>
    <col min="7" max="7" width="12.5546875" style="5" customWidth="1"/>
    <col min="8" max="8" width="11.44140625" style="35" customWidth="1"/>
    <col min="9" max="9" width="56" style="5" customWidth="1"/>
    <col min="10" max="10" width="16.5546875" style="35" customWidth="1"/>
    <col min="11" max="11" width="39.5546875" style="47" customWidth="1"/>
    <col min="12" max="13" width="3.21875" style="1" customWidth="1"/>
    <col min="14" max="29" width="3.21875" style="1"/>
    <col min="30" max="30" width="3.21875" style="1" customWidth="1"/>
    <col min="31" max="16384" width="3.21875" style="1"/>
  </cols>
  <sheetData>
    <row r="1" spans="1:11" s="99" customFormat="1" ht="45">
      <c r="A1" s="103" t="s">
        <v>305</v>
      </c>
      <c r="B1" s="104" t="s">
        <v>306</v>
      </c>
      <c r="C1" s="104" t="s">
        <v>307</v>
      </c>
      <c r="D1" s="104" t="s">
        <v>308</v>
      </c>
      <c r="E1" s="104" t="s">
        <v>309</v>
      </c>
      <c r="F1" s="105" t="s">
        <v>310</v>
      </c>
      <c r="G1" s="105" t="s">
        <v>311</v>
      </c>
      <c r="H1" s="105" t="s">
        <v>312</v>
      </c>
      <c r="I1" s="105" t="s">
        <v>313</v>
      </c>
      <c r="J1" s="106" t="s">
        <v>314</v>
      </c>
      <c r="K1" s="106" t="s">
        <v>315</v>
      </c>
    </row>
    <row r="2" spans="1:11" s="98" customFormat="1" ht="60">
      <c r="A2" s="15" t="s">
        <v>316</v>
      </c>
      <c r="B2" s="12" t="s">
        <v>317</v>
      </c>
      <c r="C2" s="10" t="s">
        <v>318</v>
      </c>
      <c r="D2" s="10" t="s">
        <v>319</v>
      </c>
      <c r="E2" s="10" t="s">
        <v>320</v>
      </c>
      <c r="F2" s="11"/>
      <c r="G2" s="11"/>
      <c r="H2" s="36"/>
      <c r="I2" s="11"/>
      <c r="J2" s="69"/>
      <c r="K2" s="11"/>
    </row>
    <row r="3" spans="1:11" s="98" customFormat="1" ht="60">
      <c r="A3" s="16"/>
      <c r="B3" s="13" t="s">
        <v>321</v>
      </c>
      <c r="C3" s="6" t="s">
        <v>322</v>
      </c>
      <c r="D3" s="6" t="s">
        <v>323</v>
      </c>
      <c r="E3" s="6" t="s">
        <v>324</v>
      </c>
      <c r="F3" s="7"/>
      <c r="G3" s="7"/>
      <c r="H3" s="36"/>
      <c r="I3" s="11"/>
      <c r="J3" s="69"/>
      <c r="K3" s="11"/>
    </row>
    <row r="4" spans="1:11" s="98" customFormat="1" ht="60">
      <c r="A4" s="19"/>
      <c r="B4" s="13" t="s">
        <v>325</v>
      </c>
      <c r="C4" s="6" t="s">
        <v>326</v>
      </c>
      <c r="D4" s="6" t="s">
        <v>327</v>
      </c>
      <c r="E4" s="6" t="s">
        <v>328</v>
      </c>
      <c r="F4" s="7"/>
      <c r="G4" s="7"/>
      <c r="H4" s="37"/>
      <c r="I4" s="7"/>
      <c r="J4" s="69"/>
      <c r="K4" s="11"/>
    </row>
    <row r="5" spans="1:11" s="98" customFormat="1" ht="60">
      <c r="A5" s="20"/>
      <c r="B5" s="13" t="s">
        <v>329</v>
      </c>
      <c r="C5" s="6" t="s">
        <v>330</v>
      </c>
      <c r="D5" s="6" t="s">
        <v>331</v>
      </c>
      <c r="E5" s="6" t="s">
        <v>332</v>
      </c>
      <c r="F5" s="7"/>
      <c r="G5" s="7"/>
      <c r="H5" s="37"/>
      <c r="I5" s="7"/>
      <c r="J5" s="69"/>
      <c r="K5" s="11"/>
    </row>
    <row r="6" spans="1:11" s="98" customFormat="1" ht="90">
      <c r="A6" s="20" t="s">
        <v>333</v>
      </c>
      <c r="B6" s="13" t="s">
        <v>334</v>
      </c>
      <c r="C6" s="6" t="s">
        <v>335</v>
      </c>
      <c r="D6" s="6" t="s">
        <v>336</v>
      </c>
      <c r="E6" s="6" t="s">
        <v>337</v>
      </c>
      <c r="F6" s="7"/>
      <c r="G6" s="7"/>
      <c r="H6" s="37"/>
      <c r="I6" s="7"/>
      <c r="J6" s="69"/>
      <c r="K6" s="11"/>
    </row>
    <row r="7" spans="1:11" s="98" customFormat="1" ht="45">
      <c r="A7" s="18" t="s">
        <v>338</v>
      </c>
      <c r="B7" s="13" t="s">
        <v>339</v>
      </c>
      <c r="C7" s="6" t="s">
        <v>340</v>
      </c>
      <c r="D7" s="6" t="s">
        <v>341</v>
      </c>
      <c r="E7" s="6" t="s">
        <v>342</v>
      </c>
      <c r="F7" s="7"/>
      <c r="G7" s="7"/>
      <c r="H7" s="37"/>
      <c r="I7" s="7"/>
      <c r="J7" s="69"/>
      <c r="K7" s="11"/>
    </row>
    <row r="8" spans="1:11" s="98" customFormat="1" ht="60">
      <c r="A8" s="19"/>
      <c r="B8" s="13" t="s">
        <v>343</v>
      </c>
      <c r="C8" s="6" t="s">
        <v>344</v>
      </c>
      <c r="D8" s="6" t="s">
        <v>345</v>
      </c>
      <c r="E8" s="6" t="s">
        <v>346</v>
      </c>
      <c r="F8" s="7"/>
      <c r="G8" s="7"/>
      <c r="H8" s="37"/>
      <c r="I8" s="7"/>
      <c r="J8" s="69"/>
      <c r="K8" s="11"/>
    </row>
    <row r="9" spans="1:11" s="98" customFormat="1" ht="60">
      <c r="A9" s="19"/>
      <c r="B9" s="13" t="s">
        <v>347</v>
      </c>
      <c r="C9" s="6" t="s">
        <v>348</v>
      </c>
      <c r="D9" s="6" t="s">
        <v>349</v>
      </c>
      <c r="E9" s="6" t="s">
        <v>350</v>
      </c>
      <c r="F9" s="7"/>
      <c r="G9" s="7"/>
      <c r="H9" s="37"/>
      <c r="I9" s="7"/>
      <c r="J9" s="69"/>
      <c r="K9" s="11"/>
    </row>
    <row r="10" spans="1:11" s="98" customFormat="1" ht="75">
      <c r="A10" s="19"/>
      <c r="B10" s="13" t="s">
        <v>351</v>
      </c>
      <c r="C10" s="6" t="s">
        <v>352</v>
      </c>
      <c r="D10" s="6" t="s">
        <v>353</v>
      </c>
      <c r="E10" s="6" t="s">
        <v>354</v>
      </c>
      <c r="F10" s="7"/>
      <c r="G10" s="7"/>
      <c r="H10" s="37"/>
      <c r="I10" s="7"/>
      <c r="J10" s="69"/>
      <c r="K10" s="11"/>
    </row>
    <row r="11" spans="1:11" s="98" customFormat="1" ht="30">
      <c r="A11" s="19"/>
      <c r="B11" s="13" t="s">
        <v>355</v>
      </c>
      <c r="C11" s="6" t="s">
        <v>356</v>
      </c>
      <c r="D11" s="6" t="s">
        <v>357</v>
      </c>
      <c r="E11" s="6" t="s">
        <v>358</v>
      </c>
      <c r="F11" s="7"/>
      <c r="G11" s="7"/>
      <c r="H11" s="37"/>
      <c r="I11" s="7"/>
      <c r="J11" s="69"/>
      <c r="K11" s="11"/>
    </row>
    <row r="12" spans="1:11" s="98" customFormat="1" ht="45">
      <c r="A12" s="16"/>
      <c r="B12" s="13" t="s">
        <v>359</v>
      </c>
      <c r="C12" s="6" t="s">
        <v>360</v>
      </c>
      <c r="D12" s="6" t="s">
        <v>361</v>
      </c>
      <c r="E12" s="6" t="s">
        <v>362</v>
      </c>
      <c r="F12" s="7"/>
      <c r="G12" s="7"/>
      <c r="H12" s="37"/>
      <c r="I12" s="7"/>
      <c r="J12" s="69"/>
      <c r="K12" s="11"/>
    </row>
    <row r="13" spans="1:11" s="98" customFormat="1" ht="45">
      <c r="A13" s="16"/>
      <c r="B13" s="13" t="s">
        <v>363</v>
      </c>
      <c r="C13" s="6" t="s">
        <v>364</v>
      </c>
      <c r="D13" s="6" t="s">
        <v>365</v>
      </c>
      <c r="E13" s="6" t="s">
        <v>366</v>
      </c>
      <c r="F13" s="7"/>
      <c r="G13" s="7"/>
      <c r="H13" s="37"/>
      <c r="I13" s="7"/>
      <c r="J13" s="69"/>
      <c r="K13" s="11"/>
    </row>
    <row r="14" spans="1:11" s="98" customFormat="1" ht="75">
      <c r="A14" s="20"/>
      <c r="B14" s="13" t="s">
        <v>367</v>
      </c>
      <c r="C14" s="6" t="s">
        <v>368</v>
      </c>
      <c r="D14" s="6" t="s">
        <v>369</v>
      </c>
      <c r="E14" s="6" t="s">
        <v>370</v>
      </c>
      <c r="F14" s="7"/>
      <c r="G14" s="7"/>
      <c r="H14" s="37"/>
      <c r="I14" s="7"/>
      <c r="J14" s="69"/>
      <c r="K14" s="11"/>
    </row>
    <row r="15" spans="1:11" s="98" customFormat="1" ht="60">
      <c r="A15" s="19" t="s">
        <v>371</v>
      </c>
      <c r="B15" s="13" t="s">
        <v>372</v>
      </c>
      <c r="C15" s="6" t="s">
        <v>373</v>
      </c>
      <c r="D15" s="6" t="s">
        <v>374</v>
      </c>
      <c r="E15" s="6" t="s">
        <v>375</v>
      </c>
      <c r="F15" s="7"/>
      <c r="G15" s="7"/>
      <c r="H15" s="37"/>
      <c r="I15" s="7"/>
      <c r="J15" s="69"/>
      <c r="K15" s="11"/>
    </row>
    <row r="16" spans="1:11" s="98" customFormat="1" ht="75">
      <c r="A16" s="18" t="s">
        <v>376</v>
      </c>
      <c r="B16" s="13" t="s">
        <v>377</v>
      </c>
      <c r="C16" s="6" t="s">
        <v>378</v>
      </c>
      <c r="D16" s="6" t="s">
        <v>379</v>
      </c>
      <c r="E16" s="6" t="s">
        <v>380</v>
      </c>
      <c r="F16" s="7"/>
      <c r="G16" s="7"/>
      <c r="H16" s="37"/>
      <c r="I16" s="7"/>
      <c r="J16" s="69"/>
      <c r="K16" s="11"/>
    </row>
    <row r="17" spans="1:11" s="98" customFormat="1" ht="45">
      <c r="A17" s="19"/>
      <c r="B17" s="13" t="s">
        <v>381</v>
      </c>
      <c r="C17" s="6" t="s">
        <v>382</v>
      </c>
      <c r="D17" s="6" t="s">
        <v>383</v>
      </c>
      <c r="E17" s="6" t="s">
        <v>384</v>
      </c>
      <c r="F17" s="7"/>
      <c r="G17" s="7"/>
      <c r="H17" s="37"/>
      <c r="I17" s="7"/>
      <c r="J17" s="69"/>
      <c r="K17" s="11"/>
    </row>
    <row r="18" spans="1:11" s="98" customFormat="1" ht="30">
      <c r="A18" s="23"/>
      <c r="B18" s="13" t="s">
        <v>385</v>
      </c>
      <c r="C18" s="6" t="s">
        <v>386</v>
      </c>
      <c r="D18" s="6" t="s">
        <v>387</v>
      </c>
      <c r="E18" s="6" t="s">
        <v>388</v>
      </c>
      <c r="F18" s="7"/>
      <c r="G18" s="7"/>
      <c r="H18" s="37"/>
      <c r="I18" s="7"/>
      <c r="J18" s="69"/>
      <c r="K18" s="11"/>
    </row>
    <row r="19" spans="1:11" s="98" customFormat="1" ht="75">
      <c r="A19" s="22"/>
      <c r="B19" s="13" t="s">
        <v>389</v>
      </c>
      <c r="C19" s="6" t="s">
        <v>390</v>
      </c>
      <c r="D19" s="6" t="s">
        <v>391</v>
      </c>
      <c r="E19" s="6" t="s">
        <v>392</v>
      </c>
      <c r="F19" s="7"/>
      <c r="G19" s="7"/>
      <c r="H19" s="37"/>
      <c r="I19" s="7"/>
      <c r="J19" s="69"/>
      <c r="K19" s="11"/>
    </row>
  </sheetData>
  <phoneticPr fontId="1" type="noConversion"/>
  <printOptions horizontalCentered="1"/>
  <pageMargins left="0.7" right="0.7" top="0.75" bottom="0.75" header="0.15" footer="0.3"/>
  <pageSetup paperSize="9" scale="44" fitToHeight="0" orientation="landscape" r:id="rId1"/>
  <headerFooter alignWithMargins="0">
    <oddHeader>&amp;L&amp;"Ubuntu,Bold"&amp;16S1 - 提高地方项目活动的质量和覆盖率
&amp;R为每行 PQS 选择“当前阶段”
分配“目标阶段”并指明优先级
在需要的地方提供评论
使用最后 2 列来跟踪进度</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2" operator="containsText" id="{3E3DA758-3DB4-4CDA-B8AE-163C56BB92D6}">
            <xm:f>NOT(ISERROR(SEARCH(Data!$F$2,H2)))</xm:f>
            <xm:f>Data!$F$2</xm:f>
            <x14:dxf>
              <font>
                <b/>
                <i val="0"/>
                <color rgb="FFFF0000"/>
              </font>
              <numFmt numFmtId="30" formatCode="@"/>
              <fill>
                <patternFill patternType="none">
                  <bgColor auto="1"/>
                </patternFill>
              </fill>
            </x14:dxf>
          </x14:cfRule>
          <xm:sqref>H2:H19</xm:sqref>
        </x14:conditionalFormatting>
        <x14:conditionalFormatting xmlns:xm="http://schemas.microsoft.com/office/excel/2006/main">
          <x14:cfRule type="containsText" priority="11" operator="containsText" id="{DCE7F734-9CF5-4EB0-914D-5904480D3C8D}">
            <xm:f>NOT(ISERROR(SEARCH(Data!$F$2,H3)))</xm:f>
            <xm:f>Data!$F$2</xm:f>
            <x14:dxf>
              <font>
                <b/>
                <i val="0"/>
                <color rgb="FFFF0000"/>
              </font>
              <fill>
                <patternFill patternType="none">
                  <bgColor auto="1"/>
                </patternFill>
              </fill>
            </x14:dxf>
          </x14:cfRule>
          <xm:sqref>H3</xm:sqref>
        </x14:conditionalFormatting>
        <x14:conditionalFormatting xmlns:xm="http://schemas.microsoft.com/office/excel/2006/main">
          <x14:cfRule type="expression" priority="146" id="{E7B6BD6A-A516-4CF9-A7C4-4603A2263981}">
            <xm:f>IF(J2=Data!$U$3, TRUE, FALSE)</xm:f>
            <x14:dxf>
              <font>
                <color rgb="FF00B0F0"/>
              </font>
              <fill>
                <patternFill>
                  <bgColor rgb="FF00B0F0"/>
                </patternFill>
              </fill>
            </x14:dxf>
          </x14:cfRule>
          <x14:cfRule type="expression" priority="147" id="{731A6DB5-7FD4-461E-ACEB-7565E8420948}">
            <xm:f>IF(J2=Data!$U$4, TRUE, FALSE)</xm:f>
            <x14:dxf>
              <font>
                <color rgb="FF00B050"/>
              </font>
              <fill>
                <patternFill>
                  <bgColor rgb="FF00B050"/>
                </patternFill>
              </fill>
            </x14:dxf>
          </x14:cfRule>
          <x14:cfRule type="expression" priority="148" id="{31DC66F6-B351-44B5-8EA7-A2DCAACB72B7}">
            <xm:f>IF(J2=Data!$U$5, TRUE, FALSE)</xm:f>
            <x14:dxf>
              <font>
                <color rgb="FFFFFF00"/>
              </font>
              <fill>
                <patternFill>
                  <bgColor rgb="FFFFFF00"/>
                </patternFill>
              </fill>
            </x14:dxf>
          </x14:cfRule>
          <x14:cfRule type="expression" priority="149" id="{8A913B0A-DA86-4F42-85E4-E765DE50D4FE}">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4" id="{CEFA8047-0679-4E98-8795-067A0534BFA1}">
            <xm:f>IF(F2=Data!$D$5, TRUE, FALSE)</xm:f>
            <x14:dxf>
              <fill>
                <patternFill>
                  <bgColor theme="6"/>
                </patternFill>
              </fill>
            </x14:dxf>
          </x14:cfRule>
          <x14:cfRule type="expression" priority="5" id="{6C4305C5-D384-4F41-96DD-C8EB354AFE3D}">
            <xm:f>IF(F2=Data!$D$6, TRUE, FALSE)</xm:f>
            <x14:dxf>
              <fill>
                <patternFill>
                  <bgColor theme="6"/>
                </patternFill>
              </fill>
            </x14:dxf>
          </x14:cfRule>
          <xm:sqref>E2:E19</xm:sqref>
        </x14:conditionalFormatting>
        <x14:conditionalFormatting xmlns:xm="http://schemas.microsoft.com/office/excel/2006/main">
          <x14:cfRule type="expression" priority="3" id="{653815A6-5FC8-4402-969F-8DA25601C215}">
            <xm:f>IF(F2=Data!$D$4, TRUE, FALSE)</xm:f>
            <x14:dxf>
              <fill>
                <patternFill>
                  <bgColor theme="6"/>
                </patternFill>
              </fill>
            </x14:dxf>
          </x14:cfRule>
          <xm:sqref>D2:D19</xm:sqref>
        </x14:conditionalFormatting>
        <x14:conditionalFormatting xmlns:xm="http://schemas.microsoft.com/office/excel/2006/main">
          <x14:cfRule type="expression" priority="2" id="{B6B2C4E4-CE67-4DEA-9A7F-34911C69208B}">
            <xm:f>IF(F2=Data!$D$3, TRUE, FALSE)</xm:f>
            <x14:dxf>
              <fill>
                <patternFill>
                  <bgColor theme="6"/>
                </patternFill>
              </fill>
            </x14:dxf>
          </x14:cfRule>
          <xm:sqref>C2:C19</xm:sqref>
        </x14:conditionalFormatting>
        <x14:conditionalFormatting xmlns:xm="http://schemas.microsoft.com/office/excel/2006/main">
          <x14:cfRule type="expression" priority="1" id="{4F5C0C5F-509E-4AA7-9B29-B73B686CB479}">
            <xm:f>IF(F2=Data!$D$2, TRUE, FALSE)</xm:f>
            <x14:dxf>
              <fill>
                <patternFill>
                  <bgColor theme="6"/>
                </patternFill>
              </fill>
            </x14:dxf>
          </x14:cfRule>
          <xm:sqref>B2:B19</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3211E3BD-EFFA-46D4-A589-3F9FDA39A82F}">
          <x14:formula1>
            <xm:f>Data!$U$2:$U$6</xm:f>
          </x14:formula1>
          <xm:sqref>J2:J19</xm:sqref>
        </x14:dataValidation>
        <x14:dataValidation type="list" allowBlank="1" showInputMessage="1" showErrorMessage="1" xr:uid="{A96657BF-CD86-4FE0-B87C-ADE82AEE3063}">
          <x14:formula1>
            <xm:f>Data!$D$2:$D$6</xm:f>
          </x14:formula1>
          <xm:sqref>F2:F19</xm:sqref>
        </x14:dataValidation>
        <x14:dataValidation type="list" allowBlank="1" showInputMessage="1" showErrorMessage="1" xr:uid="{85869B1A-2B27-4636-A041-215F6F7C9E5D}">
          <x14:formula1>
            <xm:f>Data!$F$2:$F$2</xm:f>
          </x14:formula1>
          <xm:sqref>H2:H19</xm:sqref>
        </x14:dataValidation>
        <x14:dataValidation type="list" allowBlank="1" showInputMessage="1" showErrorMessage="1" xr:uid="{020954F6-4420-405F-B599-696CFD20B1EC}">
          <x14:formula1>
            <xm:f>Data!$E$2:$E$6</xm:f>
          </x14:formula1>
          <xm:sqref>G2:G19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12256-0993-455F-96E4-025B9181A630}">
  <sheetPr>
    <tabColor theme="9" tint="0.59999389629810485"/>
    <pageSetUpPr fitToPage="1"/>
  </sheetPr>
  <dimension ref="A1:K8"/>
  <sheetViews>
    <sheetView showGridLines="0" showRuler="0" view="pageLayout" zoomScale="70" zoomScaleNormal="85" zoomScaleSheetLayoutView="55" zoomScalePageLayoutView="70" workbookViewId="0">
      <selection activeCell="A2" sqref="A2:E8"/>
    </sheetView>
  </sheetViews>
  <sheetFormatPr defaultColWidth="3.21875" defaultRowHeight="15"/>
  <cols>
    <col min="1" max="1" width="16.886718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44.44140625" style="5" customWidth="1"/>
    <col min="10" max="10" width="18.6640625" style="35" customWidth="1"/>
    <col min="11" max="11" width="42.6640625" style="47" customWidth="1"/>
    <col min="12" max="12" width="3.21875" style="1" customWidth="1"/>
    <col min="13" max="28" width="3.21875" style="1"/>
    <col min="29" max="29" width="3.21875" style="1" customWidth="1"/>
    <col min="30" max="16384" width="3.21875" style="1"/>
  </cols>
  <sheetData>
    <row r="1" spans="1:11" s="99" customFormat="1" ht="98.4" customHeight="1">
      <c r="A1" s="91" t="str">
        <f>'S1'!A1</f>
        <v>战略计划参考</v>
      </c>
      <c r="B1" s="92" t="str">
        <f>'S1'!B1</f>
        <v>PQS领域</v>
      </c>
      <c r="C1" s="92" t="str">
        <f>'S1'!C1</f>
        <v>阶段1</v>
      </c>
      <c r="D1" s="92" t="str">
        <f>'S1'!D1</f>
        <v>阶段2</v>
      </c>
      <c r="E1" s="92" t="str">
        <f>'S1'!E1</f>
        <v>阶段3</v>
      </c>
      <c r="F1" s="92" t="str">
        <f>'S1'!F1</f>
        <v>当前阶段</v>
      </c>
      <c r="G1" s="92" t="str">
        <f>'S1'!G1</f>
        <v>目标阶段</v>
      </c>
      <c r="H1" s="92" t="str">
        <f>'S1'!H1</f>
        <v>高优先级</v>
      </c>
      <c r="I1" s="92" t="str">
        <f>'S1'!I1</f>
        <v>说明
分享有关您当前阶段、目标阶段以及为进阶到目标阶段所采取的行动步骤的说明</v>
      </c>
      <c r="J1" s="101" t="str">
        <f>'S1'!J1</f>
        <v>进度报告
从下拉列表中选择进度状态</v>
      </c>
      <c r="K1" s="101" t="str">
        <f>'S1'!K1</f>
        <v>进度报告说明</v>
      </c>
    </row>
    <row r="2" spans="1:11" ht="45">
      <c r="A2" s="15" t="s">
        <v>393</v>
      </c>
      <c r="B2" s="12" t="s">
        <v>394</v>
      </c>
      <c r="C2" s="10" t="s">
        <v>395</v>
      </c>
      <c r="D2" s="10" t="s">
        <v>396</v>
      </c>
      <c r="E2" s="10" t="s">
        <v>397</v>
      </c>
      <c r="F2" s="11"/>
      <c r="G2" s="11"/>
      <c r="H2" s="36"/>
      <c r="I2" s="11"/>
      <c r="J2" s="87"/>
      <c r="K2" s="11"/>
    </row>
    <row r="3" spans="1:11" ht="45">
      <c r="A3" s="16"/>
      <c r="B3" s="13" t="s">
        <v>398</v>
      </c>
      <c r="C3" s="6" t="s">
        <v>399</v>
      </c>
      <c r="D3" s="6" t="s">
        <v>400</v>
      </c>
      <c r="E3" s="6" t="s">
        <v>401</v>
      </c>
      <c r="F3" s="7"/>
      <c r="G3" s="7"/>
      <c r="H3" s="36"/>
      <c r="I3" s="11"/>
      <c r="J3" s="87"/>
      <c r="K3" s="11"/>
    </row>
    <row r="4" spans="1:11" ht="75">
      <c r="A4" s="21" t="s">
        <v>402</v>
      </c>
      <c r="B4" s="13" t="s">
        <v>403</v>
      </c>
      <c r="C4" s="6" t="s">
        <v>404</v>
      </c>
      <c r="D4" s="6" t="s">
        <v>405</v>
      </c>
      <c r="E4" s="6" t="s">
        <v>406</v>
      </c>
      <c r="F4" s="7"/>
      <c r="G4" s="7"/>
      <c r="H4" s="36"/>
      <c r="I4" s="7"/>
      <c r="J4" s="87"/>
      <c r="K4" s="11"/>
    </row>
    <row r="5" spans="1:11" ht="45">
      <c r="A5" s="18" t="s">
        <v>407</v>
      </c>
      <c r="B5" s="13" t="s">
        <v>408</v>
      </c>
      <c r="C5" s="6" t="s">
        <v>409</v>
      </c>
      <c r="D5" s="6" t="s">
        <v>410</v>
      </c>
      <c r="E5" s="6" t="s">
        <v>411</v>
      </c>
      <c r="F5" s="7"/>
      <c r="G5" s="7"/>
      <c r="H5" s="36"/>
      <c r="I5" s="7"/>
      <c r="J5" s="87"/>
      <c r="K5" s="11"/>
    </row>
    <row r="6" spans="1:11" ht="60">
      <c r="A6" s="20"/>
      <c r="B6" s="13" t="s">
        <v>412</v>
      </c>
      <c r="C6" s="6" t="s">
        <v>413</v>
      </c>
      <c r="D6" s="6" t="s">
        <v>414</v>
      </c>
      <c r="E6" s="6" t="s">
        <v>415</v>
      </c>
      <c r="F6" s="7"/>
      <c r="G6" s="7"/>
      <c r="H6" s="36"/>
      <c r="I6" s="7"/>
      <c r="J6" s="87"/>
      <c r="K6" s="11"/>
    </row>
    <row r="7" spans="1:11" ht="75">
      <c r="A7" s="19" t="s">
        <v>416</v>
      </c>
      <c r="B7" s="13" t="s">
        <v>417</v>
      </c>
      <c r="C7" s="6" t="s">
        <v>418</v>
      </c>
      <c r="D7" s="6" t="s">
        <v>419</v>
      </c>
      <c r="E7" s="6" t="s">
        <v>420</v>
      </c>
      <c r="F7" s="7"/>
      <c r="G7" s="7"/>
      <c r="H7" s="36"/>
      <c r="I7" s="7"/>
      <c r="J7" s="87"/>
      <c r="K7" s="11"/>
    </row>
    <row r="8" spans="1:11" ht="45">
      <c r="A8" s="20"/>
      <c r="B8" s="13" t="s">
        <v>421</v>
      </c>
      <c r="C8" s="6" t="s">
        <v>422</v>
      </c>
      <c r="D8" s="6" t="s">
        <v>423</v>
      </c>
      <c r="E8" s="6" t="s">
        <v>424</v>
      </c>
      <c r="F8" s="7"/>
      <c r="G8" s="7"/>
      <c r="H8" s="36"/>
      <c r="I8" s="7"/>
      <c r="J8" s="87"/>
      <c r="K8" s="11"/>
    </row>
  </sheetData>
  <printOptions horizontalCentered="1"/>
  <pageMargins left="0.7" right="0.7" top="0.75" bottom="0.75" header="0.15" footer="0.3"/>
  <pageSetup paperSize="9" scale="46" fitToHeight="0" orientation="landscape" r:id="rId1"/>
  <headerFooter alignWithMargins="0">
    <oddHeader>&amp;L&amp;"Ubuntu,Bold"&amp;16S2 - 赋能运动员领袖和其他变革者
&amp;R为每行 PQS 选择“当前阶段”
分配“目标阶段”并指明优先级
在需要的地方提供评论
使用最后 2 列来跟踪进度</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34EDCE38-6A77-4506-B36C-89DD3F1D9AF7}">
            <xm:f>NOT(ISERROR(SEARCH(Data!$F$2,H2)))</xm:f>
            <xm:f>Data!$F$2</xm:f>
            <x14:dxf>
              <font>
                <b/>
                <i val="0"/>
                <color rgb="FFFF0000"/>
              </font>
              <numFmt numFmtId="30" formatCode="@"/>
              <fill>
                <patternFill patternType="none">
                  <bgColor auto="1"/>
                </patternFill>
              </fill>
            </x14:dxf>
          </x14:cfRule>
          <xm:sqref>H2:H8</xm:sqref>
        </x14:conditionalFormatting>
        <x14:conditionalFormatting xmlns:xm="http://schemas.microsoft.com/office/excel/2006/main">
          <x14:cfRule type="expression" priority="150" id="{8479F79A-8AD6-4F0F-A693-05A64644C3B6}">
            <xm:f>IF(J2=Data!$U$3, TRUE, FALSE)</xm:f>
            <x14:dxf>
              <font>
                <color rgb="FF00B0F0"/>
              </font>
              <fill>
                <patternFill>
                  <bgColor rgb="FF00B0F0"/>
                </patternFill>
              </fill>
            </x14:dxf>
          </x14:cfRule>
          <x14:cfRule type="expression" priority="151" id="{C164A0D0-B3E8-4477-A1DE-BF22D3E5DC4D}">
            <xm:f>IF(J2=Data!$U$4, TRUE, FALSE)</xm:f>
            <x14:dxf>
              <font>
                <color rgb="FF00B050"/>
              </font>
              <fill>
                <patternFill>
                  <bgColor rgb="FF00B050"/>
                </patternFill>
              </fill>
            </x14:dxf>
          </x14:cfRule>
          <x14:cfRule type="expression" priority="152" id="{65C134BE-FF78-4C6D-AC41-FDD331E13E73}">
            <xm:f>IF(J2=Data!$U$5, TRUE, FALSE)</xm:f>
            <x14:dxf>
              <font>
                <color rgb="FFFFFF00"/>
              </font>
              <fill>
                <patternFill>
                  <bgColor rgb="FFFFFF00"/>
                </patternFill>
              </fill>
            </x14:dxf>
          </x14:cfRule>
          <x14:cfRule type="expression" priority="153" id="{00C4E133-FAEF-40F2-964D-0A734774C4AA}">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4" id="{50C3B79D-717C-41C1-B984-F6344A298F9D}">
            <xm:f>IF(F2=Data!$D$5, TRUE, FALSE)</xm:f>
            <x14:dxf>
              <fill>
                <patternFill>
                  <bgColor theme="6"/>
                </patternFill>
              </fill>
            </x14:dxf>
          </x14:cfRule>
          <x14:cfRule type="expression" priority="5" id="{826A98CA-1DA0-4959-85DC-02A4BEC0219E}">
            <xm:f>IF(F2=Data!$D$6, TRUE, FALSE)</xm:f>
            <x14:dxf>
              <fill>
                <patternFill>
                  <bgColor theme="6"/>
                </patternFill>
              </fill>
            </x14:dxf>
          </x14:cfRule>
          <xm:sqref>E2:E8</xm:sqref>
        </x14:conditionalFormatting>
        <x14:conditionalFormatting xmlns:xm="http://schemas.microsoft.com/office/excel/2006/main">
          <x14:cfRule type="expression" priority="3" id="{486AF273-FC95-4C26-9EA1-7B11E3A7C3AC}">
            <xm:f>IF(F2=Data!$D$4, TRUE, FALSE)</xm:f>
            <x14:dxf>
              <fill>
                <patternFill>
                  <bgColor theme="6"/>
                </patternFill>
              </fill>
            </x14:dxf>
          </x14:cfRule>
          <xm:sqref>D2:D8</xm:sqref>
        </x14:conditionalFormatting>
        <x14:conditionalFormatting xmlns:xm="http://schemas.microsoft.com/office/excel/2006/main">
          <x14:cfRule type="expression" priority="2" id="{3110343C-D72B-4A8D-8C00-659C2274092C}">
            <xm:f>IF(F2=Data!$D$3, TRUE, FALSE)</xm:f>
            <x14:dxf>
              <fill>
                <patternFill>
                  <bgColor theme="6"/>
                </patternFill>
              </fill>
            </x14:dxf>
          </x14:cfRule>
          <xm:sqref>C2:C8</xm:sqref>
        </x14:conditionalFormatting>
        <x14:conditionalFormatting xmlns:xm="http://schemas.microsoft.com/office/excel/2006/main">
          <x14:cfRule type="expression" priority="1" id="{C4FF1461-F9BB-4C8A-9E81-C3BB9189E20E}">
            <xm:f>IF(F2=Data!$D$2, TRUE, FALSE)</xm:f>
            <x14:dxf>
              <fill>
                <patternFill>
                  <bgColor theme="6"/>
                </patternFill>
              </fill>
            </x14:dxf>
          </x14:cfRule>
          <xm:sqref>B2:B8</xm:sqref>
        </x14:conditionalFormatting>
      </x14:conditionalFormattings>
    </ext>
    <ext xmlns:x14="http://schemas.microsoft.com/office/spreadsheetml/2009/9/main" uri="{CCE6A557-97BC-4b89-ADB6-D9C93CAAB3DF}">
      <x14:dataValidations xmlns:xm="http://schemas.microsoft.com/office/excel/2006/main" disablePrompts="1" count="4">
        <x14:dataValidation type="list" allowBlank="1" showInputMessage="1" showErrorMessage="1" xr:uid="{C8EF5654-DD3A-4D34-9E52-0C287C7F6144}">
          <x14:formula1>
            <xm:f>Data!$D$2:$D$6</xm:f>
          </x14:formula1>
          <xm:sqref>F2:F8</xm:sqref>
        </x14:dataValidation>
        <x14:dataValidation type="list" allowBlank="1" showInputMessage="1" showErrorMessage="1" xr:uid="{B57419B9-4CA1-4159-BEA2-084FD823BCF5}">
          <x14:formula1>
            <xm:f>Data!$E$2:$E$6</xm:f>
          </x14:formula1>
          <xm:sqref>G2:G8</xm:sqref>
        </x14:dataValidation>
        <x14:dataValidation type="list" allowBlank="1" showInputMessage="1" showErrorMessage="1" xr:uid="{282AB39D-D69F-47A7-9514-2178C7E9D33C}">
          <x14:formula1>
            <xm:f>Data!$F$2</xm:f>
          </x14:formula1>
          <xm:sqref>H2:H8</xm:sqref>
        </x14:dataValidation>
        <x14:dataValidation type="list" allowBlank="1" showInputMessage="1" showErrorMessage="1" xr:uid="{AEDEB24A-AFBB-424F-A163-B1BCA962BAA1}">
          <x14:formula1>
            <xm:f>Data!$U$2:$U$6</xm:f>
          </x14:formula1>
          <xm:sqref>J2:J8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C3150-31D1-4118-9BD5-5EB79200F1EF}">
  <sheetPr>
    <tabColor theme="9" tint="0.39997558519241921"/>
    <pageSetUpPr fitToPage="1"/>
  </sheetPr>
  <dimension ref="A1:K6"/>
  <sheetViews>
    <sheetView showGridLines="0" showRuler="0" view="pageLayout" zoomScale="70" zoomScaleNormal="85" zoomScaleSheetLayoutView="40" zoomScalePageLayoutView="70" workbookViewId="0">
      <selection activeCell="A2" sqref="A2:E6"/>
    </sheetView>
  </sheetViews>
  <sheetFormatPr defaultColWidth="3.21875" defaultRowHeight="15"/>
  <cols>
    <col min="1" max="1" width="17"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52.77734375" style="5" customWidth="1"/>
    <col min="10" max="10" width="23.21875" style="35" customWidth="1"/>
    <col min="11" max="11" width="27.88671875" style="47" bestFit="1" customWidth="1"/>
    <col min="12" max="12" width="3.21875" style="1" customWidth="1"/>
    <col min="13" max="28" width="3.21875" style="1"/>
    <col min="29" max="29" width="3.21875" style="1" customWidth="1"/>
    <col min="30" max="16384" width="3.21875" style="1"/>
  </cols>
  <sheetData>
    <row r="1" spans="1:11" ht="68.400000000000006" customHeight="1">
      <c r="A1" s="92" t="str">
        <f>'S1'!A1</f>
        <v>战略计划参考</v>
      </c>
      <c r="B1" s="92" t="str">
        <f>'S1'!B1</f>
        <v>PQS领域</v>
      </c>
      <c r="C1" s="92" t="str">
        <f>'S1'!C1</f>
        <v>阶段1</v>
      </c>
      <c r="D1" s="92" t="str">
        <f>'S1'!D1</f>
        <v>阶段2</v>
      </c>
      <c r="E1" s="92" t="str">
        <f>'S1'!E1</f>
        <v>阶段3</v>
      </c>
      <c r="F1" s="92" t="str">
        <f>'S1'!F1</f>
        <v>当前阶段</v>
      </c>
      <c r="G1" s="92" t="str">
        <f>'S1'!G1</f>
        <v>目标阶段</v>
      </c>
      <c r="H1" s="92" t="str">
        <f>'S1'!H1</f>
        <v>高优先级</v>
      </c>
      <c r="I1" s="92" t="str">
        <f>'S1'!I1</f>
        <v>说明
分享有关您当前阶段、目标阶段以及为进阶到目标阶段所采取的行动步骤的说明</v>
      </c>
      <c r="J1" s="101" t="str">
        <f>'S1'!J1</f>
        <v>进度报告
从下拉列表中选择进度状态</v>
      </c>
      <c r="K1" s="101" t="str">
        <f>'S1'!K1</f>
        <v>进度报告说明</v>
      </c>
    </row>
    <row r="2" spans="1:11" ht="60">
      <c r="A2" s="15" t="s">
        <v>425</v>
      </c>
      <c r="B2" s="12" t="s">
        <v>426</v>
      </c>
      <c r="C2" s="10" t="s">
        <v>427</v>
      </c>
      <c r="D2" s="10" t="s">
        <v>428</v>
      </c>
      <c r="E2" s="10" t="s">
        <v>429</v>
      </c>
      <c r="F2" s="11"/>
      <c r="G2" s="11"/>
      <c r="H2" s="36"/>
      <c r="I2" s="11"/>
      <c r="J2" s="87"/>
      <c r="K2" s="11"/>
    </row>
    <row r="3" spans="1:11" ht="75">
      <c r="A3" s="20"/>
      <c r="B3" s="13" t="s">
        <v>430</v>
      </c>
      <c r="C3" s="6" t="s">
        <v>431</v>
      </c>
      <c r="D3" s="6" t="s">
        <v>432</v>
      </c>
      <c r="E3" s="6" t="s">
        <v>433</v>
      </c>
      <c r="F3" s="7"/>
      <c r="G3" s="7"/>
      <c r="H3" s="36"/>
      <c r="I3" s="7"/>
      <c r="J3" s="87"/>
      <c r="K3" s="11"/>
    </row>
    <row r="4" spans="1:11" ht="75">
      <c r="A4" s="21" t="s">
        <v>434</v>
      </c>
      <c r="B4" s="13" t="s">
        <v>435</v>
      </c>
      <c r="C4" s="6" t="s">
        <v>436</v>
      </c>
      <c r="D4" s="6" t="s">
        <v>437</v>
      </c>
      <c r="E4" s="6" t="s">
        <v>438</v>
      </c>
      <c r="F4" s="7"/>
      <c r="G4" s="7"/>
      <c r="H4" s="36"/>
      <c r="I4" s="7"/>
      <c r="J4" s="87"/>
      <c r="K4" s="11"/>
    </row>
    <row r="5" spans="1:11" ht="90">
      <c r="A5" s="18" t="s">
        <v>439</v>
      </c>
      <c r="B5" s="13" t="s">
        <v>440</v>
      </c>
      <c r="C5" s="6" t="s">
        <v>441</v>
      </c>
      <c r="D5" s="6" t="s">
        <v>442</v>
      </c>
      <c r="E5" s="6" t="s">
        <v>443</v>
      </c>
      <c r="F5" s="7"/>
      <c r="G5" s="7"/>
      <c r="H5" s="36"/>
      <c r="I5" s="7"/>
      <c r="J5" s="87"/>
      <c r="K5" s="11"/>
    </row>
    <row r="6" spans="1:11" ht="75">
      <c r="A6" s="20"/>
      <c r="B6" s="13" t="s">
        <v>444</v>
      </c>
      <c r="C6" s="6" t="s">
        <v>445</v>
      </c>
      <c r="D6" s="6" t="s">
        <v>446</v>
      </c>
      <c r="E6" s="6" t="s">
        <v>447</v>
      </c>
      <c r="F6" s="7"/>
      <c r="G6" s="7"/>
      <c r="H6" s="36"/>
      <c r="I6" s="7"/>
      <c r="J6" s="87"/>
      <c r="K6" s="11"/>
    </row>
  </sheetData>
  <printOptions horizontalCentered="1"/>
  <pageMargins left="0.7" right="0.7" top="0.75" bottom="0.75" header="0.15" footer="0.3"/>
  <pageSetup paperSize="9" scale="47" fitToHeight="0" orientation="landscape" r:id="rId1"/>
  <headerFooter alignWithMargins="0">
    <oddHeader>&amp;L&amp;"Ubuntu,Bold"&amp;16S3 - 健全包容性服务和营造包容性环境
&amp;R为每行 PQS 选择“当前阶段”
分配“目标阶段”并指明优先级
在需要的地方提供评论
使用最后 2 列来跟踪进度</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85EAFB92-42B5-489F-9F3A-200CB83CCD20}">
            <xm:f>NOT(ISERROR(SEARCH(Data!$F$2,H2)))</xm:f>
            <xm:f>Data!$F$2</xm:f>
            <x14:dxf>
              <font>
                <b/>
                <i val="0"/>
                <color rgb="FFFF0000"/>
              </font>
              <numFmt numFmtId="30" formatCode="@"/>
              <fill>
                <patternFill patternType="none">
                  <bgColor auto="1"/>
                </patternFill>
              </fill>
            </x14:dxf>
          </x14:cfRule>
          <xm:sqref>H2:H6</xm:sqref>
        </x14:conditionalFormatting>
        <x14:conditionalFormatting xmlns:xm="http://schemas.microsoft.com/office/excel/2006/main">
          <x14:cfRule type="expression" priority="154" id="{9BE2C247-5ACE-48A3-93CD-0A964FF9929F}">
            <xm:f>IF(J2=Data!$U$3, TRUE, FALSE)</xm:f>
            <x14:dxf>
              <font>
                <color rgb="FF00B0F0"/>
              </font>
              <fill>
                <patternFill>
                  <bgColor rgb="FF00B0F0"/>
                </patternFill>
              </fill>
            </x14:dxf>
          </x14:cfRule>
          <x14:cfRule type="expression" priority="155" id="{411196E2-3B83-40A5-B171-45E9B71A4F8E}">
            <xm:f>IF(J2=Data!$U$4, TRUE, FALSE)</xm:f>
            <x14:dxf>
              <font>
                <color rgb="FF00B050"/>
              </font>
              <fill>
                <patternFill>
                  <bgColor rgb="FF00B050"/>
                </patternFill>
              </fill>
            </x14:dxf>
          </x14:cfRule>
          <x14:cfRule type="expression" priority="156" id="{DCE8ACCF-BAF0-462B-A3BD-5B265404E0B5}">
            <xm:f>IF(J2=Data!$U$5, TRUE, FALSE)</xm:f>
            <x14:dxf>
              <font>
                <color rgb="FFFFFF00"/>
              </font>
              <fill>
                <patternFill>
                  <bgColor rgb="FFFFFF00"/>
                </patternFill>
              </fill>
            </x14:dxf>
          </x14:cfRule>
          <x14:cfRule type="expression" priority="157" id="{5D18ADCA-C28B-4671-85B2-FBFE435D368A}">
            <xm:f>IF(J2=Data!$U$6, TRUE, FALSE)</xm:f>
            <x14:dxf>
              <font>
                <color rgb="FFFF0000"/>
              </font>
              <fill>
                <patternFill>
                  <bgColor rgb="FFFF0000"/>
                </patternFill>
              </fill>
            </x14:dxf>
          </x14:cfRule>
          <xm:sqref>J2:J1048576</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5EDD0898-B622-4CFD-9F82-A5CFA762CFDE}">
          <x14:formula1>
            <xm:f>Data!$D$2:$D$6</xm:f>
          </x14:formula1>
          <xm:sqref>F2:F6</xm:sqref>
        </x14:dataValidation>
        <x14:dataValidation type="list" allowBlank="1" showInputMessage="1" showErrorMessage="1" xr:uid="{EF396B1E-C9DD-4E75-A745-02011DD11BF2}">
          <x14:formula1>
            <xm:f>Data!$E$2:$E$6</xm:f>
          </x14:formula1>
          <xm:sqref>G2:G6</xm:sqref>
        </x14:dataValidation>
        <x14:dataValidation type="list" allowBlank="1" showInputMessage="1" showErrorMessage="1" xr:uid="{FD2378BA-464D-4C75-8E40-2AE247DF9FC3}">
          <x14:formula1>
            <xm:f>Data!$F$2</xm:f>
          </x14:formula1>
          <xm:sqref>H2:H6</xm:sqref>
        </x14:dataValidation>
        <x14:dataValidation type="list" allowBlank="1" showInputMessage="1" showErrorMessage="1" xr:uid="{4F24AB26-E41E-4FB2-94F5-B6BDF5900691}">
          <x14:formula1>
            <xm:f>Data!$U$2:$U$6</xm:f>
          </x14:formula1>
          <xm:sqref>J2:J6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93A3B-0A57-4B15-AD23-534079227151}">
  <sheetPr>
    <tabColor theme="6" tint="0.79998168889431442"/>
    <pageSetUpPr fitToPage="1"/>
  </sheetPr>
  <dimension ref="A1:K9"/>
  <sheetViews>
    <sheetView showGridLines="0" showRuler="0" view="pageLayout" zoomScale="70" zoomScaleNormal="85" zoomScaleSheetLayoutView="70" zoomScalePageLayoutView="70" workbookViewId="0">
      <selection activeCell="A2" sqref="A2:E9"/>
    </sheetView>
  </sheetViews>
  <sheetFormatPr defaultColWidth="3.21875" defaultRowHeight="15"/>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44.33203125" style="5" customWidth="1"/>
    <col min="10" max="10" width="23.21875" style="88" customWidth="1"/>
    <col min="11" max="11" width="38.44140625" style="47" customWidth="1"/>
    <col min="12" max="25" width="3.21875" style="1"/>
    <col min="26" max="26" width="3.21875" style="1" customWidth="1"/>
    <col min="27" max="16384" width="3.21875" style="1"/>
  </cols>
  <sheetData>
    <row r="1" spans="1:11" ht="90">
      <c r="A1" s="92" t="str">
        <f>'S1'!A1</f>
        <v>战略计划参考</v>
      </c>
      <c r="B1" s="92" t="str">
        <f>'S1'!B1</f>
        <v>PQS领域</v>
      </c>
      <c r="C1" s="92" t="str">
        <f>'S1'!C1</f>
        <v>阶段1</v>
      </c>
      <c r="D1" s="92" t="str">
        <f>'S1'!D1</f>
        <v>阶段2</v>
      </c>
      <c r="E1" s="92" t="str">
        <f>'S1'!E1</f>
        <v>阶段3</v>
      </c>
      <c r="F1" s="92" t="str">
        <f>'S1'!F1</f>
        <v>当前阶段</v>
      </c>
      <c r="G1" s="92" t="str">
        <f>'S1'!G1</f>
        <v>目标阶段</v>
      </c>
      <c r="H1" s="92" t="str">
        <f>'S1'!H1</f>
        <v>高优先级</v>
      </c>
      <c r="I1" s="92" t="str">
        <f>'S1'!I1</f>
        <v>说明
分享有关您当前阶段、目标阶段以及为进阶到目标阶段所采取的行动步骤的说明</v>
      </c>
      <c r="J1" s="101" t="str">
        <f>'S1'!J1</f>
        <v>进度报告
从下拉列表中选择进度状态</v>
      </c>
      <c r="K1" s="101" t="str">
        <f>'S1'!K1</f>
        <v>进度报告说明</v>
      </c>
    </row>
    <row r="2" spans="1:11" ht="75">
      <c r="A2" s="14" t="s">
        <v>448</v>
      </c>
      <c r="B2" s="12" t="s">
        <v>449</v>
      </c>
      <c r="C2" s="10" t="s">
        <v>450</v>
      </c>
      <c r="D2" s="10" t="s">
        <v>451</v>
      </c>
      <c r="E2" s="10" t="s">
        <v>452</v>
      </c>
      <c r="F2" s="11"/>
      <c r="G2" s="11"/>
      <c r="H2" s="36"/>
      <c r="I2" s="11"/>
      <c r="J2" s="87"/>
      <c r="K2" s="11"/>
    </row>
    <row r="3" spans="1:11" ht="60">
      <c r="A3" s="14" t="s">
        <v>453</v>
      </c>
      <c r="B3" s="13" t="s">
        <v>454</v>
      </c>
      <c r="C3" s="6" t="s">
        <v>455</v>
      </c>
      <c r="D3" s="6" t="s">
        <v>456</v>
      </c>
      <c r="E3" s="6" t="s">
        <v>457</v>
      </c>
      <c r="F3" s="7"/>
      <c r="G3" s="7"/>
      <c r="H3" s="36"/>
      <c r="I3" s="11"/>
      <c r="J3" s="87"/>
      <c r="K3" s="11"/>
    </row>
    <row r="4" spans="1:11" ht="90">
      <c r="A4" s="18" t="s">
        <v>458</v>
      </c>
      <c r="B4" s="13" t="s">
        <v>459</v>
      </c>
      <c r="C4" s="6" t="s">
        <v>460</v>
      </c>
      <c r="D4" s="6" t="s">
        <v>461</v>
      </c>
      <c r="E4" s="6" t="s">
        <v>462</v>
      </c>
      <c r="F4" s="7"/>
      <c r="G4" s="7"/>
      <c r="H4" s="36"/>
      <c r="I4" s="7"/>
      <c r="J4" s="87"/>
      <c r="K4" s="11"/>
    </row>
    <row r="5" spans="1:11" ht="75">
      <c r="A5" s="19"/>
      <c r="B5" s="13" t="s">
        <v>463</v>
      </c>
      <c r="C5" s="6" t="s">
        <v>464</v>
      </c>
      <c r="D5" s="6" t="s">
        <v>465</v>
      </c>
      <c r="E5" s="6" t="s">
        <v>466</v>
      </c>
      <c r="F5" s="7"/>
      <c r="G5" s="7"/>
      <c r="H5" s="36"/>
      <c r="I5" s="7"/>
      <c r="J5" s="87"/>
      <c r="K5" s="11"/>
    </row>
    <row r="6" spans="1:11" ht="60">
      <c r="A6" s="19"/>
      <c r="B6" s="13" t="s">
        <v>467</v>
      </c>
      <c r="C6" s="6" t="s">
        <v>468</v>
      </c>
      <c r="D6" s="6" t="s">
        <v>469</v>
      </c>
      <c r="E6" s="6" t="s">
        <v>470</v>
      </c>
      <c r="F6" s="7"/>
      <c r="G6" s="7"/>
      <c r="H6" s="36"/>
      <c r="I6" s="7"/>
      <c r="J6" s="87"/>
      <c r="K6" s="11"/>
    </row>
    <row r="7" spans="1:11" ht="60">
      <c r="A7" s="20"/>
      <c r="B7" s="13" t="s">
        <v>471</v>
      </c>
      <c r="C7" s="6" t="s">
        <v>472</v>
      </c>
      <c r="D7" s="6" t="s">
        <v>473</v>
      </c>
      <c r="E7" s="6" t="s">
        <v>474</v>
      </c>
      <c r="F7" s="7"/>
      <c r="G7" s="7"/>
      <c r="H7" s="36"/>
      <c r="I7" s="7"/>
      <c r="J7" s="87"/>
      <c r="K7" s="11"/>
    </row>
    <row r="8" spans="1:11" ht="75">
      <c r="A8" s="21" t="s">
        <v>475</v>
      </c>
      <c r="B8" s="13" t="s">
        <v>476</v>
      </c>
      <c r="C8" s="6" t="s">
        <v>477</v>
      </c>
      <c r="D8" s="6" t="s">
        <v>478</v>
      </c>
      <c r="E8" s="6" t="s">
        <v>479</v>
      </c>
      <c r="F8" s="7"/>
      <c r="G8" s="7"/>
      <c r="H8" s="36"/>
      <c r="I8" s="7"/>
      <c r="J8" s="87"/>
      <c r="K8" s="11"/>
    </row>
    <row r="9" spans="1:11" ht="75">
      <c r="A9" s="21" t="s">
        <v>480</v>
      </c>
      <c r="B9" s="13" t="s">
        <v>481</v>
      </c>
      <c r="C9" s="6" t="s">
        <v>482</v>
      </c>
      <c r="D9" s="6" t="s">
        <v>483</v>
      </c>
      <c r="E9" s="6" t="s">
        <v>484</v>
      </c>
      <c r="F9" s="7"/>
      <c r="G9" s="7"/>
      <c r="H9" s="36"/>
      <c r="I9" s="7"/>
      <c r="J9" s="87"/>
      <c r="K9" s="11"/>
    </row>
  </sheetData>
  <printOptions horizontalCentered="1"/>
  <pageMargins left="0.7" right="0.7" top="0.75" bottom="0.75" header="0.15" footer="0.3"/>
  <pageSetup paperSize="9" scale="60" fitToHeight="0" orientation="landscape" r:id="rId1"/>
  <headerFooter alignWithMargins="0">
    <oddHeader>&amp;L&amp;"Ubuntu,Bold"&amp;16E1 - 特奥会运动数字化
&amp;R为每行 PQS 选择“当前阶段”
分配“目标阶段”并指明优先级
在需要的地方提供评论
使用最后 2 列来跟踪进度</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2698EF7E-D90F-469F-B825-409C81D4F5CD}">
            <xm:f>NOT(ISERROR(SEARCH(Data!$F$2,H2)))</xm:f>
            <xm:f>Data!$F$2</xm:f>
            <x14:dxf>
              <font>
                <b/>
                <i val="0"/>
                <color rgb="FFFF0000"/>
              </font>
              <numFmt numFmtId="30" formatCode="@"/>
              <fill>
                <patternFill patternType="none">
                  <bgColor auto="1"/>
                </patternFill>
              </fill>
            </x14:dxf>
          </x14:cfRule>
          <xm:sqref>H2:H9</xm:sqref>
        </x14:conditionalFormatting>
        <x14:conditionalFormatting xmlns:xm="http://schemas.microsoft.com/office/excel/2006/main">
          <x14:cfRule type="expression" priority="158" id="{17B29BD0-412F-4141-A117-CCA1400E8170}">
            <xm:f>IF(J2=Data!$U$3, TRUE, FALSE)</xm:f>
            <x14:dxf>
              <font>
                <color rgb="FF00B0F0"/>
              </font>
              <fill>
                <patternFill>
                  <bgColor rgb="FF00B0F0"/>
                </patternFill>
              </fill>
            </x14:dxf>
          </x14:cfRule>
          <x14:cfRule type="expression" priority="159" id="{562EE50B-274C-4C9D-A0D8-59B9707455AB}">
            <xm:f>IF(J2=Data!$U$4, TRUE, FALSE)</xm:f>
            <x14:dxf>
              <font>
                <color rgb="FF00B050"/>
              </font>
              <fill>
                <patternFill>
                  <bgColor rgb="FF00B050"/>
                </patternFill>
              </fill>
            </x14:dxf>
          </x14:cfRule>
          <x14:cfRule type="expression" priority="160" id="{E2572CCE-C586-4C5C-BD70-01DB79B9283B}">
            <xm:f>IF(J2=Data!$U$5, TRUE, FALSE)</xm:f>
            <x14:dxf>
              <font>
                <color rgb="FFFFFF00"/>
              </font>
              <fill>
                <patternFill>
                  <bgColor rgb="FFFFFF00"/>
                </patternFill>
              </fill>
            </x14:dxf>
          </x14:cfRule>
          <x14:cfRule type="expression" priority="161" id="{4C68CD96-517A-454E-8518-6670939690A9}">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4" id="{F76B0632-3CE9-469E-BD58-0A0B3D36E7A4}">
            <xm:f>IF(F2=Data!$D$5, TRUE, FALSE)</xm:f>
            <x14:dxf>
              <fill>
                <patternFill>
                  <bgColor theme="6"/>
                </patternFill>
              </fill>
            </x14:dxf>
          </x14:cfRule>
          <x14:cfRule type="expression" priority="5" id="{A359812F-747C-4CBA-A7B0-13A37F164276}">
            <xm:f>IF(F2=Data!$D$6, TRUE, FALSE)</xm:f>
            <x14:dxf>
              <fill>
                <patternFill>
                  <bgColor theme="6"/>
                </patternFill>
              </fill>
            </x14:dxf>
          </x14:cfRule>
          <xm:sqref>E2:E7</xm:sqref>
        </x14:conditionalFormatting>
        <x14:conditionalFormatting xmlns:xm="http://schemas.microsoft.com/office/excel/2006/main">
          <x14:cfRule type="expression" priority="3" id="{25B293AC-03D9-4A30-B031-66BACD2F8155}">
            <xm:f>IF(F2=Data!$D$4, TRUE, FALSE)</xm:f>
            <x14:dxf>
              <fill>
                <patternFill>
                  <bgColor theme="6"/>
                </patternFill>
              </fill>
            </x14:dxf>
          </x14:cfRule>
          <xm:sqref>D2:D7</xm:sqref>
        </x14:conditionalFormatting>
        <x14:conditionalFormatting xmlns:xm="http://schemas.microsoft.com/office/excel/2006/main">
          <x14:cfRule type="expression" priority="2" id="{59BB7CA8-56A9-4764-95D6-0453573169F2}">
            <xm:f>IF(F2=Data!$D$3, TRUE, FALSE)</xm:f>
            <x14:dxf>
              <fill>
                <patternFill>
                  <bgColor theme="6"/>
                </patternFill>
              </fill>
            </x14:dxf>
          </x14:cfRule>
          <xm:sqref>C2:C7</xm:sqref>
        </x14:conditionalFormatting>
        <x14:conditionalFormatting xmlns:xm="http://schemas.microsoft.com/office/excel/2006/main">
          <x14:cfRule type="expression" priority="1" id="{303C4C20-1D91-4BEA-89A2-0280B3A48EBF}">
            <xm:f>IF(F2=Data!$D$2, TRUE, FALSE)</xm:f>
            <x14:dxf>
              <fill>
                <patternFill>
                  <bgColor theme="6"/>
                </patternFill>
              </fill>
            </x14:dxf>
          </x14:cfRule>
          <xm:sqref>B2:B7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BC6C109A-4158-47DB-B140-231D8FAAD865}">
          <x14:formula1>
            <xm:f>Data!$D$2:$D$6</xm:f>
          </x14:formula1>
          <xm:sqref>F2:F9</xm:sqref>
        </x14:dataValidation>
        <x14:dataValidation type="list" allowBlank="1" showInputMessage="1" showErrorMessage="1" xr:uid="{41BFF0F8-0FDD-41C7-82B2-F98C14ACC207}">
          <x14:formula1>
            <xm:f>Data!$E$2:$E$6</xm:f>
          </x14:formula1>
          <xm:sqref>G2:G9</xm:sqref>
        </x14:dataValidation>
        <x14:dataValidation type="list" allowBlank="1" showInputMessage="1" showErrorMessage="1" xr:uid="{1F20BCEB-3833-4648-A5F8-F174C2D3E6A9}">
          <x14:formula1>
            <xm:f>Data!$F$2</xm:f>
          </x14:formula1>
          <xm:sqref>H2:H9</xm:sqref>
        </x14:dataValidation>
        <x14:dataValidation type="list" allowBlank="1" showInputMessage="1" showErrorMessage="1" xr:uid="{F68FB4F5-ADB6-4FF5-80DC-BFE500BCDEAF}">
          <x14:formula1>
            <xm:f>Data!$U$2:$U$6</xm:f>
          </x14:formula1>
          <xm:sqref>J2:J9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BC0F3-96A1-489A-8093-5615EA43A866}">
  <sheetPr>
    <tabColor theme="6" tint="0.59999389629810485"/>
    <pageSetUpPr fitToPage="1"/>
  </sheetPr>
  <dimension ref="A1:K6"/>
  <sheetViews>
    <sheetView showGridLines="0" showRuler="0" view="pageLayout" zoomScale="70" zoomScaleNormal="85" zoomScaleSheetLayoutView="70" zoomScalePageLayoutView="70" workbookViewId="0">
      <selection activeCell="G4" sqref="G4"/>
    </sheetView>
  </sheetViews>
  <sheetFormatPr defaultColWidth="3.21875" defaultRowHeight="15"/>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53.109375" style="5" customWidth="1"/>
    <col min="10" max="10" width="21.77734375" style="88" customWidth="1"/>
    <col min="11" max="11" width="29.5546875" style="47" customWidth="1"/>
    <col min="12" max="12" width="3.21875" style="1" customWidth="1"/>
    <col min="13" max="28" width="3.21875" style="1"/>
    <col min="29" max="29" width="3.21875" style="1" customWidth="1"/>
    <col min="30" max="16384" width="3.21875" style="1"/>
  </cols>
  <sheetData>
    <row r="1" spans="1:11" ht="105">
      <c r="A1" s="92" t="str">
        <f>'S1'!A1</f>
        <v>战略计划参考</v>
      </c>
      <c r="B1" s="92" t="str">
        <f>'S1'!B1</f>
        <v>PQS领域</v>
      </c>
      <c r="C1" s="92" t="str">
        <f>'S1'!C1</f>
        <v>阶段1</v>
      </c>
      <c r="D1" s="92" t="str">
        <f>'S1'!D1</f>
        <v>阶段2</v>
      </c>
      <c r="E1" s="92" t="str">
        <f>'S1'!E1</f>
        <v>阶段3</v>
      </c>
      <c r="F1" s="92" t="str">
        <f>'S1'!F1</f>
        <v>当前阶段</v>
      </c>
      <c r="G1" s="92" t="str">
        <f>'S1'!G1</f>
        <v>目标阶段</v>
      </c>
      <c r="H1" s="92" t="str">
        <f>'S1'!H1</f>
        <v>高优先级</v>
      </c>
      <c r="I1" s="92" t="str">
        <f>'S1'!I1</f>
        <v>说明
分享有关您当前阶段、目标阶段以及为进阶到目标阶段所采取的行动步骤的说明</v>
      </c>
      <c r="J1" s="101" t="str">
        <f>'S1'!J1</f>
        <v>进度报告
从下拉列表中选择进度状态</v>
      </c>
      <c r="K1" s="101" t="str">
        <f>'S1'!K1</f>
        <v>进度报告说明</v>
      </c>
    </row>
    <row r="2" spans="1:11" ht="45">
      <c r="A2" s="15" t="s">
        <v>485</v>
      </c>
      <c r="B2" s="12" t="s">
        <v>486</v>
      </c>
      <c r="C2" s="10" t="s">
        <v>487</v>
      </c>
      <c r="D2" s="10" t="s">
        <v>488</v>
      </c>
      <c r="E2" s="10" t="s">
        <v>489</v>
      </c>
      <c r="F2" s="11"/>
      <c r="G2" s="11"/>
      <c r="H2" s="36"/>
      <c r="I2" s="11"/>
      <c r="J2" s="87"/>
      <c r="K2" s="11"/>
    </row>
    <row r="3" spans="1:11" ht="75">
      <c r="A3" s="17"/>
      <c r="B3" s="13" t="s">
        <v>507</v>
      </c>
      <c r="C3" s="6" t="s">
        <v>490</v>
      </c>
      <c r="D3" s="6" t="s">
        <v>491</v>
      </c>
      <c r="E3" s="6" t="s">
        <v>492</v>
      </c>
      <c r="F3" s="7"/>
      <c r="G3" s="7"/>
      <c r="H3" s="36"/>
      <c r="I3" s="11"/>
      <c r="J3" s="87"/>
      <c r="K3" s="11"/>
    </row>
    <row r="4" spans="1:11" ht="75">
      <c r="A4" s="21" t="s">
        <v>493</v>
      </c>
      <c r="B4" s="13" t="s">
        <v>494</v>
      </c>
      <c r="C4" s="6" t="s">
        <v>495</v>
      </c>
      <c r="D4" s="6" t="s">
        <v>496</v>
      </c>
      <c r="E4" s="6" t="s">
        <v>497</v>
      </c>
      <c r="F4" s="7"/>
      <c r="G4" s="7"/>
      <c r="H4" s="36"/>
      <c r="I4" s="7"/>
      <c r="J4" s="87"/>
      <c r="K4" s="11"/>
    </row>
    <row r="5" spans="1:11" ht="75">
      <c r="A5" s="18" t="s">
        <v>498</v>
      </c>
      <c r="B5" s="13" t="s">
        <v>499</v>
      </c>
      <c r="C5" s="6" t="s">
        <v>500</v>
      </c>
      <c r="D5" s="6" t="s">
        <v>501</v>
      </c>
      <c r="E5" s="6" t="s">
        <v>502</v>
      </c>
      <c r="F5" s="7"/>
      <c r="G5" s="7"/>
      <c r="H5" s="36"/>
      <c r="I5" s="7"/>
      <c r="J5" s="87"/>
      <c r="K5" s="11"/>
    </row>
    <row r="6" spans="1:11" ht="60">
      <c r="A6" s="20"/>
      <c r="B6" s="13" t="s">
        <v>503</v>
      </c>
      <c r="C6" s="6" t="s">
        <v>504</v>
      </c>
      <c r="D6" s="6" t="s">
        <v>505</v>
      </c>
      <c r="E6" s="6" t="s">
        <v>506</v>
      </c>
      <c r="F6" s="7"/>
      <c r="G6" s="7"/>
      <c r="H6" s="36"/>
      <c r="I6" s="7"/>
      <c r="J6" s="87"/>
      <c r="K6" s="11"/>
    </row>
  </sheetData>
  <printOptions horizontalCentered="1"/>
  <pageMargins left="0.25" right="0.25" top="0.75" bottom="0.75" header="0.15" footer="0.3"/>
  <pageSetup paperSize="9" scale="51" fitToHeight="0" orientation="landscape" r:id="rId1"/>
  <headerFooter>
    <oddHeader>&amp;L&amp;"Ubuntu,Bold"&amp;16E2 - 收入渠道多样化
&amp;R为每行 PQS 选择“当前阶段”
分配“目标阶段”并指明优先级
在需要的地方提供评论
使用最后 2 列来跟踪进度</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35B3AEB1-394C-495F-95F7-31B3DB4D7D66}">
            <xm:f>NOT(ISERROR(SEARCH(Data!$F$2,H2)))</xm:f>
            <xm:f>Data!$F$2</xm:f>
            <x14:dxf>
              <font>
                <b/>
                <i val="0"/>
                <color rgb="FFFF0000"/>
              </font>
              <numFmt numFmtId="30" formatCode="@"/>
              <fill>
                <patternFill patternType="none">
                  <bgColor auto="1"/>
                </patternFill>
              </fill>
            </x14:dxf>
          </x14:cfRule>
          <xm:sqref>H2:H6</xm:sqref>
        </x14:conditionalFormatting>
        <x14:conditionalFormatting xmlns:xm="http://schemas.microsoft.com/office/excel/2006/main">
          <x14:cfRule type="expression" priority="162" id="{2131DE3B-3019-48A2-A8DC-8F300F6393CA}">
            <xm:f>IF(J2=Data!$U$3, TRUE, FALSE)</xm:f>
            <x14:dxf>
              <font>
                <color rgb="FF00B0F0"/>
              </font>
              <fill>
                <patternFill>
                  <bgColor rgb="FF00B0F0"/>
                </patternFill>
              </fill>
            </x14:dxf>
          </x14:cfRule>
          <x14:cfRule type="expression" priority="163" id="{84398DF2-BA3F-452A-B9DC-58B448D200B0}">
            <xm:f>IF(J2=Data!$U$4, TRUE, FALSE)</xm:f>
            <x14:dxf>
              <font>
                <color rgb="FF00B050"/>
              </font>
              <fill>
                <patternFill>
                  <bgColor rgb="FF00B050"/>
                </patternFill>
              </fill>
            </x14:dxf>
          </x14:cfRule>
          <x14:cfRule type="expression" priority="164" id="{2CB8D488-E895-4EA7-BF43-E9BB8CD93F0A}">
            <xm:f>IF(J2=Data!$U$5, TRUE, FALSE)</xm:f>
            <x14:dxf>
              <font>
                <color rgb="FFFFFF00"/>
              </font>
              <fill>
                <patternFill>
                  <bgColor rgb="FFFFFF00"/>
                </patternFill>
              </fill>
            </x14:dxf>
          </x14:cfRule>
          <x14:cfRule type="expression" priority="165" id="{968D9BAB-A1FB-4AF5-AD85-AE0853D04D73}">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4" id="{212B6F4C-CBD0-4C4B-B3D3-27AF3EAB1EC5}">
            <xm:f>IF(F2=Data!$D$5, TRUE, FALSE)</xm:f>
            <x14:dxf>
              <fill>
                <patternFill>
                  <bgColor theme="6"/>
                </patternFill>
              </fill>
            </x14:dxf>
          </x14:cfRule>
          <x14:cfRule type="expression" priority="5" id="{CF7973E9-0602-483E-85D1-DA45D0A081D4}">
            <xm:f>IF(F2=Data!$D$6, TRUE, FALSE)</xm:f>
            <x14:dxf>
              <fill>
                <patternFill>
                  <bgColor theme="6"/>
                </patternFill>
              </fill>
            </x14:dxf>
          </x14:cfRule>
          <xm:sqref>E2:E6</xm:sqref>
        </x14:conditionalFormatting>
        <x14:conditionalFormatting xmlns:xm="http://schemas.microsoft.com/office/excel/2006/main">
          <x14:cfRule type="expression" priority="3" id="{0F3A65DE-5234-44C6-BB92-B47E35CF2C08}">
            <xm:f>IF(F2=Data!$D$4, TRUE, FALSE)</xm:f>
            <x14:dxf>
              <fill>
                <patternFill>
                  <bgColor theme="6"/>
                </patternFill>
              </fill>
            </x14:dxf>
          </x14:cfRule>
          <xm:sqref>D2:D6</xm:sqref>
        </x14:conditionalFormatting>
        <x14:conditionalFormatting xmlns:xm="http://schemas.microsoft.com/office/excel/2006/main">
          <x14:cfRule type="expression" priority="2" id="{64A05DAE-01A9-4165-9E8F-1BB6F54ED4EE}">
            <xm:f>IF(F2=Data!$D$3, TRUE, FALSE)</xm:f>
            <x14:dxf>
              <fill>
                <patternFill>
                  <bgColor theme="6"/>
                </patternFill>
              </fill>
            </x14:dxf>
          </x14:cfRule>
          <xm:sqref>C2:C6</xm:sqref>
        </x14:conditionalFormatting>
        <x14:conditionalFormatting xmlns:xm="http://schemas.microsoft.com/office/excel/2006/main">
          <x14:cfRule type="expression" priority="1" id="{D9607332-97D4-45FD-AC40-82AA9A4D8C7C}">
            <xm:f>IF(F2=Data!$D$2, TRUE, FALSE)</xm:f>
            <x14:dxf>
              <fill>
                <patternFill>
                  <bgColor theme="6"/>
                </patternFill>
              </fill>
            </x14:dxf>
          </x14:cfRule>
          <xm:sqref>B2:B6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D3D24603-81A1-410F-935C-A37286C342A9}">
          <x14:formula1>
            <xm:f>Data!$D$2:$D$6</xm:f>
          </x14:formula1>
          <xm:sqref>F2:F6</xm:sqref>
        </x14:dataValidation>
        <x14:dataValidation type="list" allowBlank="1" showInputMessage="1" showErrorMessage="1" xr:uid="{2FF28AAE-15BB-49F6-89D3-329D4D93BC37}">
          <x14:formula1>
            <xm:f>Data!$E$2:$E$6</xm:f>
          </x14:formula1>
          <xm:sqref>G2:G6</xm:sqref>
        </x14:dataValidation>
        <x14:dataValidation type="list" allowBlank="1" showInputMessage="1" showErrorMessage="1" xr:uid="{DB585154-5617-446B-BF83-7CF8105AD231}">
          <x14:formula1>
            <xm:f>Data!$F$2</xm:f>
          </x14:formula1>
          <xm:sqref>H2:H6</xm:sqref>
        </x14:dataValidation>
        <x14:dataValidation type="list" allowBlank="1" showInputMessage="1" showErrorMessage="1" xr:uid="{157B7825-254D-457F-BFB7-4980EB731AD3}">
          <x14:formula1>
            <xm:f>Data!$U$3:$U$6</xm:f>
          </x14:formula1>
          <xm:sqref>J3:J6</xm:sqref>
        </x14:dataValidation>
        <x14:dataValidation type="list" allowBlank="1" showInputMessage="1" showErrorMessage="1" xr:uid="{08D544F5-FA8F-4947-BEA6-9A8F00C34475}">
          <x14:formula1>
            <xm:f>Data!$U$2:$U$6</xm:f>
          </x14:formula1>
          <xm:sqref>J2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64C4A-49A4-4863-BBA2-A175B0F8E545}">
  <sheetPr>
    <tabColor theme="6" tint="0.39997558519241921"/>
    <pageSetUpPr fitToPage="1"/>
  </sheetPr>
  <dimension ref="A1:K10"/>
  <sheetViews>
    <sheetView showGridLines="0" showRuler="0" view="pageLayout" zoomScale="70" zoomScaleNormal="85" zoomScaleSheetLayoutView="85" zoomScalePageLayoutView="70" workbookViewId="0">
      <selection activeCell="A2" sqref="A2:E10"/>
    </sheetView>
  </sheetViews>
  <sheetFormatPr defaultColWidth="3.21875" defaultRowHeight="15"/>
  <cols>
    <col min="1" max="1" width="15.10937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44.44140625" style="5" customWidth="1"/>
    <col min="10" max="10" width="15.109375" style="88" customWidth="1"/>
    <col min="11" max="11" width="36.33203125" style="47" customWidth="1"/>
    <col min="12" max="12" width="3.21875" style="1" customWidth="1"/>
    <col min="13" max="28" width="3.21875" style="1"/>
    <col min="29" max="29" width="3.21875" style="1" customWidth="1"/>
    <col min="30" max="16384" width="3.21875" style="1"/>
  </cols>
  <sheetData>
    <row r="1" spans="1:11" ht="135">
      <c r="A1" s="92" t="str">
        <f>'S1'!A1</f>
        <v>战略计划参考</v>
      </c>
      <c r="B1" s="92" t="str">
        <f>'S1'!B1</f>
        <v>PQS领域</v>
      </c>
      <c r="C1" s="92" t="str">
        <f>'S1'!C1</f>
        <v>阶段1</v>
      </c>
      <c r="D1" s="92" t="str">
        <f>'S1'!D1</f>
        <v>阶段2</v>
      </c>
      <c r="E1" s="92" t="str">
        <f>'S1'!E1</f>
        <v>阶段3</v>
      </c>
      <c r="F1" s="92" t="str">
        <f>'S1'!F1</f>
        <v>当前阶段</v>
      </c>
      <c r="G1" s="92" t="str">
        <f>'S1'!G1</f>
        <v>目标阶段</v>
      </c>
      <c r="H1" s="92" t="str">
        <f>'S1'!H1</f>
        <v>高优先级</v>
      </c>
      <c r="I1" s="92" t="str">
        <f>'S1'!I1</f>
        <v>说明
分享有关您当前阶段、目标阶段以及为进阶到目标阶段所采取的行动步骤的说明</v>
      </c>
      <c r="J1" s="101" t="str">
        <f>'S1'!J1</f>
        <v>进度报告
从下拉列表中选择进度状态</v>
      </c>
      <c r="K1" s="101" t="str">
        <f>'S1'!K1</f>
        <v>进度报告说明</v>
      </c>
    </row>
    <row r="2" spans="1:11" ht="60">
      <c r="A2" s="15" t="s">
        <v>508</v>
      </c>
      <c r="B2" s="12" t="s">
        <v>509</v>
      </c>
      <c r="C2" s="10" t="s">
        <v>510</v>
      </c>
      <c r="D2" s="10" t="s">
        <v>511</v>
      </c>
      <c r="E2" s="10" t="s">
        <v>512</v>
      </c>
      <c r="F2" s="11"/>
      <c r="G2" s="11"/>
      <c r="H2" s="36"/>
      <c r="I2" s="11"/>
      <c r="J2" s="87"/>
      <c r="K2" s="11"/>
    </row>
    <row r="3" spans="1:11" ht="45">
      <c r="A3" s="16"/>
      <c r="B3" s="12" t="s">
        <v>513</v>
      </c>
      <c r="C3" s="10" t="s">
        <v>514</v>
      </c>
      <c r="D3" s="10" t="s">
        <v>515</v>
      </c>
      <c r="E3" s="10" t="s">
        <v>516</v>
      </c>
      <c r="F3" s="11"/>
      <c r="G3" s="7"/>
      <c r="H3" s="36"/>
      <c r="I3" s="11"/>
      <c r="J3" s="87"/>
      <c r="K3" s="11"/>
    </row>
    <row r="4" spans="1:11" ht="45">
      <c r="A4" s="19"/>
      <c r="B4" s="12" t="s">
        <v>517</v>
      </c>
      <c r="C4" s="10" t="s">
        <v>518</v>
      </c>
      <c r="D4" s="10" t="s">
        <v>519</v>
      </c>
      <c r="E4" s="10" t="s">
        <v>520</v>
      </c>
      <c r="F4" s="11"/>
      <c r="G4" s="7"/>
      <c r="H4" s="36"/>
      <c r="I4" s="7"/>
      <c r="J4" s="87"/>
      <c r="K4" s="11"/>
    </row>
    <row r="5" spans="1:11" ht="45">
      <c r="A5" s="20"/>
      <c r="B5" s="12" t="s">
        <v>521</v>
      </c>
      <c r="C5" s="10" t="s">
        <v>522</v>
      </c>
      <c r="D5" s="10" t="s">
        <v>523</v>
      </c>
      <c r="E5" s="10" t="s">
        <v>524</v>
      </c>
      <c r="F5" s="11"/>
      <c r="G5" s="7"/>
      <c r="H5" s="36"/>
      <c r="I5" s="7"/>
      <c r="J5" s="87"/>
      <c r="K5" s="11"/>
    </row>
    <row r="6" spans="1:11" ht="60">
      <c r="A6" s="21" t="s">
        <v>525</v>
      </c>
      <c r="B6" s="12" t="s">
        <v>526</v>
      </c>
      <c r="C6" s="10" t="s">
        <v>527</v>
      </c>
      <c r="D6" s="10" t="s">
        <v>528</v>
      </c>
      <c r="E6" s="10" t="s">
        <v>529</v>
      </c>
      <c r="F6" s="11"/>
      <c r="G6" s="7"/>
      <c r="H6" s="36"/>
      <c r="I6" s="7"/>
      <c r="J6" s="87"/>
      <c r="K6" s="11"/>
    </row>
    <row r="7" spans="1:11" ht="60">
      <c r="A7" s="21" t="s">
        <v>530</v>
      </c>
      <c r="B7" s="12" t="s">
        <v>531</v>
      </c>
      <c r="C7" s="10" t="s">
        <v>532</v>
      </c>
      <c r="D7" s="10" t="s">
        <v>533</v>
      </c>
      <c r="E7" s="10" t="s">
        <v>534</v>
      </c>
      <c r="F7" s="11"/>
      <c r="G7" s="7"/>
      <c r="H7" s="36"/>
      <c r="I7" s="7"/>
      <c r="J7" s="87"/>
      <c r="K7" s="11"/>
    </row>
    <row r="8" spans="1:11" ht="60">
      <c r="A8" s="18" t="s">
        <v>535</v>
      </c>
      <c r="B8" s="12" t="s">
        <v>536</v>
      </c>
      <c r="C8" s="10" t="s">
        <v>537</v>
      </c>
      <c r="D8" s="10" t="s">
        <v>538</v>
      </c>
      <c r="E8" s="10" t="s">
        <v>539</v>
      </c>
      <c r="F8" s="11"/>
      <c r="G8" s="7"/>
      <c r="H8" s="36"/>
      <c r="I8" s="7"/>
      <c r="J8" s="87"/>
      <c r="K8" s="11"/>
    </row>
    <row r="9" spans="1:11" ht="60">
      <c r="A9" s="20"/>
      <c r="B9" s="12" t="s">
        <v>540</v>
      </c>
      <c r="C9" s="10" t="s">
        <v>541</v>
      </c>
      <c r="D9" s="10" t="s">
        <v>542</v>
      </c>
      <c r="E9" s="10" t="s">
        <v>543</v>
      </c>
      <c r="F9" s="11"/>
      <c r="G9" s="7"/>
      <c r="H9" s="36"/>
      <c r="I9" s="7"/>
      <c r="J9" s="87"/>
      <c r="K9" s="11"/>
    </row>
    <row r="10" spans="1:11" ht="45">
      <c r="A10" s="21" t="s">
        <v>544</v>
      </c>
      <c r="B10" s="12" t="s">
        <v>545</v>
      </c>
      <c r="C10" s="10" t="s">
        <v>546</v>
      </c>
      <c r="D10" s="10" t="s">
        <v>547</v>
      </c>
      <c r="E10" s="10" t="s">
        <v>548</v>
      </c>
      <c r="F10" s="11"/>
      <c r="G10" s="7"/>
      <c r="H10" s="36"/>
      <c r="I10" s="7"/>
      <c r="J10" s="87"/>
      <c r="K10" s="11"/>
    </row>
  </sheetData>
  <printOptions horizontalCentered="1"/>
  <pageMargins left="0.7" right="0.7" top="0.75" bottom="0.75" header="0.15" footer="0.3"/>
  <pageSetup paperSize="9" scale="48" fitToHeight="0" orientation="landscape" r:id="rId1"/>
  <headerFooter alignWithMargins="0">
    <oddHeader>&amp;L&amp;"Ubuntu,Bold"&amp;16E3 - 建立品牌
&amp;R为每行 PQS 选择“当前阶段”
分配“目标阶段”并指明优先级
在需要的地方提供评论
使用最后 2 列来跟踪进度</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0" operator="containsText" id="{72C7C163-AB02-4E91-B787-FE1BDE072AD3}">
            <xm:f>NOT(ISERROR(SEARCH(Data!$F$2,H2)))</xm:f>
            <xm:f>Data!$F$2</xm:f>
            <x14:dxf>
              <font>
                <b/>
                <i val="0"/>
                <color rgb="FFFF0000"/>
              </font>
              <numFmt numFmtId="30" formatCode="@"/>
              <fill>
                <patternFill patternType="none">
                  <bgColor auto="1"/>
                </patternFill>
              </fill>
            </x14:dxf>
          </x14:cfRule>
          <xm:sqref>H2:H10</xm:sqref>
        </x14:conditionalFormatting>
        <x14:conditionalFormatting xmlns:xm="http://schemas.microsoft.com/office/excel/2006/main">
          <x14:cfRule type="expression" priority="166" id="{D0A43926-AC2A-4A31-9A22-872BCB841AEB}">
            <xm:f>IF(J2=Data!$U$3, TRUE, FALSE)</xm:f>
            <x14:dxf>
              <font>
                <color rgb="FF00B0F0"/>
              </font>
              <fill>
                <patternFill>
                  <bgColor rgb="FF00B0F0"/>
                </patternFill>
              </fill>
            </x14:dxf>
          </x14:cfRule>
          <x14:cfRule type="expression" priority="167" id="{4A554E81-C3A6-48EC-8D69-9EEC10947AF3}">
            <xm:f>IF(J2=Data!$U$4, TRUE, FALSE)</xm:f>
            <x14:dxf>
              <font>
                <color rgb="FF00B050"/>
              </font>
              <fill>
                <patternFill>
                  <bgColor rgb="FF00B050"/>
                </patternFill>
              </fill>
            </x14:dxf>
          </x14:cfRule>
          <x14:cfRule type="expression" priority="168" id="{F89C2CC6-90FA-401E-BAB4-A423823814C1}">
            <xm:f>IF(J2=Data!$U$5, TRUE, FALSE)</xm:f>
            <x14:dxf>
              <font>
                <color rgb="FFFFFF00"/>
              </font>
              <fill>
                <patternFill>
                  <bgColor rgb="FFFFFF00"/>
                </patternFill>
              </fill>
            </x14:dxf>
          </x14:cfRule>
          <x14:cfRule type="expression" priority="169" id="{E30FAD45-D7BA-40DD-870D-A29C52194549}">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4" id="{DC9751E0-1D74-4B40-B9B1-F70412E2F39E}">
            <xm:f>IF(F2=Data!$D$5, TRUE, FALSE)</xm:f>
            <x14:dxf>
              <fill>
                <patternFill>
                  <bgColor theme="6"/>
                </patternFill>
              </fill>
            </x14:dxf>
          </x14:cfRule>
          <x14:cfRule type="expression" priority="5" id="{583318C9-99BC-4FC3-BB36-F388930C6D42}">
            <xm:f>IF(F2=Data!$D$6, TRUE, FALSE)</xm:f>
            <x14:dxf>
              <fill>
                <patternFill>
                  <bgColor theme="6"/>
                </patternFill>
              </fill>
            </x14:dxf>
          </x14:cfRule>
          <xm:sqref>E2:E10</xm:sqref>
        </x14:conditionalFormatting>
        <x14:conditionalFormatting xmlns:xm="http://schemas.microsoft.com/office/excel/2006/main">
          <x14:cfRule type="expression" priority="3" id="{0861AC6E-4C1F-4FD5-B6DD-D5DF387BA8F2}">
            <xm:f>IF(F2=Data!$D$4, TRUE, FALSE)</xm:f>
            <x14:dxf>
              <fill>
                <patternFill>
                  <bgColor theme="6"/>
                </patternFill>
              </fill>
            </x14:dxf>
          </x14:cfRule>
          <xm:sqref>D2:D10</xm:sqref>
        </x14:conditionalFormatting>
        <x14:conditionalFormatting xmlns:xm="http://schemas.microsoft.com/office/excel/2006/main">
          <x14:cfRule type="expression" priority="2" id="{11B755A9-CF7C-45BF-B645-F86374EFBF38}">
            <xm:f>IF(F2=Data!$D$3, TRUE, FALSE)</xm:f>
            <x14:dxf>
              <fill>
                <patternFill>
                  <bgColor theme="6"/>
                </patternFill>
              </fill>
            </x14:dxf>
          </x14:cfRule>
          <xm:sqref>C2:C10</xm:sqref>
        </x14:conditionalFormatting>
        <x14:conditionalFormatting xmlns:xm="http://schemas.microsoft.com/office/excel/2006/main">
          <x14:cfRule type="expression" priority="1" id="{51F943DE-E86D-4619-A410-7AF7969918F8}">
            <xm:f>IF(F2=Data!$D$2, TRUE, FALSE)</xm:f>
            <x14:dxf>
              <fill>
                <patternFill>
                  <bgColor theme="6"/>
                </patternFill>
              </fill>
            </x14:dxf>
          </x14:cfRule>
          <xm:sqref>B2:B10</xm:sqref>
        </x14:conditionalFormatting>
      </x14:conditionalFormattings>
    </ext>
    <ext xmlns:x14="http://schemas.microsoft.com/office/spreadsheetml/2009/9/main" uri="{CCE6A557-97BC-4b89-ADB6-D9C93CAAB3DF}">
      <x14:dataValidations xmlns:xm="http://schemas.microsoft.com/office/excel/2006/main" disablePrompts="1" count="4">
        <x14:dataValidation type="list" allowBlank="1" showInputMessage="1" showErrorMessage="1" xr:uid="{8B7732EC-71C4-43C6-90DD-CB5B570512DD}">
          <x14:formula1>
            <xm:f>Data!$D$2:$D$6</xm:f>
          </x14:formula1>
          <xm:sqref>F2:F10</xm:sqref>
        </x14:dataValidation>
        <x14:dataValidation type="list" allowBlank="1" showInputMessage="1" showErrorMessage="1" xr:uid="{48D79B88-F8AB-4268-8DBC-AD07D352599E}">
          <x14:formula1>
            <xm:f>Data!$E$2:$E$6</xm:f>
          </x14:formula1>
          <xm:sqref>G2:G10</xm:sqref>
        </x14:dataValidation>
        <x14:dataValidation type="list" allowBlank="1" showInputMessage="1" showErrorMessage="1" xr:uid="{55A1194F-075B-49C0-B8C2-86DB9CAAEC12}">
          <x14:formula1>
            <xm:f>Data!$F$2</xm:f>
          </x14:formula1>
          <xm:sqref>H2:H10</xm:sqref>
        </x14:dataValidation>
        <x14:dataValidation type="list" allowBlank="1" showInputMessage="1" showErrorMessage="1" xr:uid="{2ED5C38F-9BBE-478D-97AA-AD6D966357B9}">
          <x14:formula1>
            <xm:f>Data!$U$2:$U$6</xm:f>
          </x14:formula1>
          <xm:sqref>J2:J10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31E7-329F-4155-BA11-F3B0CF1135FC}">
  <sheetPr codeName="Sheet4">
    <tabColor theme="6" tint="-0.249977111117893"/>
    <pageSetUpPr fitToPage="1"/>
  </sheetPr>
  <dimension ref="A1:K18"/>
  <sheetViews>
    <sheetView showGridLines="0" tabSelected="1" showRuler="0" view="pageLayout" zoomScale="70" zoomScaleNormal="85" zoomScaleSheetLayoutView="40" zoomScalePageLayoutView="70" workbookViewId="0">
      <selection activeCell="I5" sqref="I5"/>
    </sheetView>
  </sheetViews>
  <sheetFormatPr defaultColWidth="3.21875" defaultRowHeight="15"/>
  <cols>
    <col min="1" max="1" width="17.33203125" style="1" customWidth="1"/>
    <col min="2" max="2" width="18.77734375" style="2" customWidth="1"/>
    <col min="3" max="3" width="34.44140625" style="3" customWidth="1"/>
    <col min="4" max="4" width="34.21875" style="4" customWidth="1"/>
    <col min="5" max="5" width="32.77734375" style="4" customWidth="1"/>
    <col min="6" max="6" width="12.88671875" style="5" customWidth="1"/>
    <col min="7" max="8" width="12.5546875" style="5" customWidth="1"/>
    <col min="9" max="9" width="44.33203125" style="5" customWidth="1"/>
    <col min="10" max="10" width="15.44140625" style="88" customWidth="1"/>
    <col min="11" max="11" width="32.21875" style="47" customWidth="1"/>
    <col min="12" max="12" width="3.21875" style="1" customWidth="1"/>
    <col min="13" max="28" width="3.21875" style="1"/>
    <col min="29" max="29" width="3.21875" style="1" customWidth="1"/>
    <col min="30" max="16384" width="3.21875" style="1"/>
  </cols>
  <sheetData>
    <row r="1" spans="1:11" ht="135">
      <c r="A1" s="92" t="str">
        <f>'S1'!A1</f>
        <v>战略计划参考</v>
      </c>
      <c r="B1" s="92" t="str">
        <f>'S1'!B1</f>
        <v>PQS领域</v>
      </c>
      <c r="C1" s="92" t="str">
        <f>'S1'!C1</f>
        <v>阶段1</v>
      </c>
      <c r="D1" s="92" t="str">
        <f>'S1'!D1</f>
        <v>阶段2</v>
      </c>
      <c r="E1" s="92" t="str">
        <f>'S1'!E1</f>
        <v>阶段3</v>
      </c>
      <c r="F1" s="92" t="str">
        <f>'S1'!F1</f>
        <v>当前阶段</v>
      </c>
      <c r="G1" s="92" t="str">
        <f>'S1'!G1</f>
        <v>目标阶段</v>
      </c>
      <c r="H1" s="92" t="str">
        <f>'S1'!H1</f>
        <v>高优先级</v>
      </c>
      <c r="I1" s="92" t="str">
        <f>'S1'!I1</f>
        <v>说明
分享有关您当前阶段、目标阶段以及为进阶到目标阶段所采取的行动步骤的说明</v>
      </c>
      <c r="J1" s="101" t="str">
        <f>'S1'!J1</f>
        <v>进度报告
从下拉列表中选择进度状态</v>
      </c>
      <c r="K1" s="101" t="str">
        <f>'S1'!K1</f>
        <v>进度报告说明</v>
      </c>
    </row>
    <row r="2" spans="1:11" ht="60">
      <c r="A2" s="21" t="s">
        <v>549</v>
      </c>
      <c r="B2" s="12" t="s">
        <v>550</v>
      </c>
      <c r="C2" s="10" t="s">
        <v>551</v>
      </c>
      <c r="D2" s="10" t="s">
        <v>552</v>
      </c>
      <c r="E2" s="10" t="s">
        <v>553</v>
      </c>
      <c r="F2" s="11"/>
      <c r="G2" s="11"/>
      <c r="H2" s="36"/>
      <c r="I2" s="11"/>
      <c r="J2" s="87"/>
      <c r="K2" s="11"/>
    </row>
    <row r="3" spans="1:11" ht="60">
      <c r="A3" s="18" t="s">
        <v>554</v>
      </c>
      <c r="B3" s="12" t="s">
        <v>555</v>
      </c>
      <c r="C3" s="10" t="s">
        <v>556</v>
      </c>
      <c r="D3" s="10" t="s">
        <v>557</v>
      </c>
      <c r="E3" s="10" t="s">
        <v>558</v>
      </c>
      <c r="F3" s="11"/>
      <c r="G3" s="7"/>
      <c r="H3" s="36"/>
      <c r="I3" s="11"/>
      <c r="J3" s="87"/>
      <c r="K3" s="11"/>
    </row>
    <row r="4" spans="1:11" ht="60">
      <c r="A4" s="18" t="s">
        <v>559</v>
      </c>
      <c r="B4" s="12" t="s">
        <v>560</v>
      </c>
      <c r="C4" s="10" t="s">
        <v>561</v>
      </c>
      <c r="D4" s="10" t="s">
        <v>562</v>
      </c>
      <c r="E4" s="10" t="s">
        <v>563</v>
      </c>
      <c r="F4" s="11"/>
      <c r="G4" s="7"/>
      <c r="H4" s="36"/>
      <c r="I4" s="7"/>
      <c r="J4" s="87"/>
      <c r="K4" s="11"/>
    </row>
    <row r="5" spans="1:11" ht="75">
      <c r="A5" s="19"/>
      <c r="B5" s="12" t="s">
        <v>564</v>
      </c>
      <c r="C5" s="10" t="s">
        <v>565</v>
      </c>
      <c r="D5" s="10" t="s">
        <v>566</v>
      </c>
      <c r="E5" s="10" t="s">
        <v>567</v>
      </c>
      <c r="F5" s="11"/>
      <c r="G5" s="7"/>
      <c r="H5" s="36"/>
      <c r="I5" s="7"/>
      <c r="J5" s="87"/>
      <c r="K5" s="11"/>
    </row>
    <row r="6" spans="1:11" ht="45">
      <c r="A6" s="20"/>
      <c r="B6" s="12" t="s">
        <v>568</v>
      </c>
      <c r="C6" s="10" t="s">
        <v>569</v>
      </c>
      <c r="D6" s="10" t="s">
        <v>570</v>
      </c>
      <c r="E6" s="10" t="s">
        <v>571</v>
      </c>
      <c r="F6" s="11"/>
      <c r="G6" s="7"/>
      <c r="H6" s="36"/>
      <c r="I6" s="7"/>
      <c r="J6" s="87"/>
      <c r="K6" s="11"/>
    </row>
    <row r="7" spans="1:11" ht="60">
      <c r="A7" s="19" t="s">
        <v>572</v>
      </c>
      <c r="B7" s="12" t="s">
        <v>573</v>
      </c>
      <c r="C7" s="10" t="s">
        <v>574</v>
      </c>
      <c r="D7" s="10" t="s">
        <v>575</v>
      </c>
      <c r="E7" s="10" t="s">
        <v>576</v>
      </c>
      <c r="F7" s="11"/>
      <c r="G7" s="7"/>
      <c r="H7" s="36"/>
      <c r="I7" s="7"/>
      <c r="J7" s="87"/>
      <c r="K7" s="11"/>
    </row>
    <row r="8" spans="1:11" ht="45">
      <c r="A8" s="19"/>
      <c r="B8" s="12" t="s">
        <v>577</v>
      </c>
      <c r="C8" s="10" t="s">
        <v>578</v>
      </c>
      <c r="D8" s="10" t="s">
        <v>579</v>
      </c>
      <c r="E8" s="10" t="s">
        <v>580</v>
      </c>
      <c r="F8" s="11"/>
      <c r="G8" s="7"/>
      <c r="H8" s="36"/>
      <c r="I8" s="7"/>
      <c r="J8" s="87"/>
      <c r="K8" s="11"/>
    </row>
    <row r="9" spans="1:11" ht="60">
      <c r="A9" s="19"/>
      <c r="B9" s="12" t="s">
        <v>581</v>
      </c>
      <c r="C9" s="10" t="s">
        <v>582</v>
      </c>
      <c r="D9" s="10" t="s">
        <v>583</v>
      </c>
      <c r="E9" s="10" t="s">
        <v>584</v>
      </c>
      <c r="F9" s="11"/>
      <c r="G9" s="7"/>
      <c r="H9" s="36"/>
      <c r="I9" s="7"/>
      <c r="J9" s="87"/>
      <c r="K9" s="11"/>
    </row>
    <row r="10" spans="1:11" ht="45">
      <c r="A10" s="19"/>
      <c r="B10" s="12" t="s">
        <v>585</v>
      </c>
      <c r="C10" s="10" t="s">
        <v>586</v>
      </c>
      <c r="D10" s="10" t="s">
        <v>587</v>
      </c>
      <c r="E10" s="10" t="s">
        <v>588</v>
      </c>
      <c r="F10" s="11"/>
      <c r="G10" s="7"/>
      <c r="H10" s="36"/>
      <c r="I10" s="7"/>
      <c r="J10" s="87"/>
      <c r="K10" s="11"/>
    </row>
    <row r="11" spans="1:11" ht="45">
      <c r="A11" s="20"/>
      <c r="B11" s="12" t="s">
        <v>589</v>
      </c>
      <c r="C11" s="10" t="s">
        <v>590</v>
      </c>
      <c r="D11" s="10" t="s">
        <v>591</v>
      </c>
      <c r="E11" s="10" t="s">
        <v>592</v>
      </c>
      <c r="F11" s="11"/>
      <c r="G11" s="7"/>
      <c r="H11" s="36"/>
      <c r="I11" s="7"/>
      <c r="J11" s="87"/>
      <c r="K11" s="11"/>
    </row>
    <row r="12" spans="1:11" ht="105">
      <c r="A12" s="21" t="s">
        <v>593</v>
      </c>
      <c r="B12" s="12" t="s">
        <v>594</v>
      </c>
      <c r="C12" s="10" t="s">
        <v>595</v>
      </c>
      <c r="D12" s="10" t="s">
        <v>596</v>
      </c>
      <c r="E12" s="10" t="s">
        <v>597</v>
      </c>
      <c r="F12" s="11"/>
      <c r="G12" s="7"/>
      <c r="H12" s="43"/>
      <c r="I12" s="44"/>
      <c r="J12" s="89"/>
      <c r="K12" s="44"/>
    </row>
    <row r="13" spans="1:11" ht="60">
      <c r="A13" s="21" t="s">
        <v>598</v>
      </c>
      <c r="B13" s="12" t="s">
        <v>599</v>
      </c>
      <c r="C13" s="10" t="s">
        <v>600</v>
      </c>
      <c r="D13" s="10" t="s">
        <v>601</v>
      </c>
      <c r="E13" s="10" t="s">
        <v>602</v>
      </c>
      <c r="F13" s="11"/>
      <c r="G13" s="7"/>
      <c r="H13" s="41"/>
      <c r="I13" s="42"/>
      <c r="J13" s="90"/>
      <c r="K13" s="42"/>
    </row>
    <row r="14" spans="1:11" ht="45">
      <c r="A14" s="19" t="s">
        <v>603</v>
      </c>
      <c r="B14" s="12" t="s">
        <v>604</v>
      </c>
      <c r="C14" s="10" t="s">
        <v>605</v>
      </c>
      <c r="D14" s="10" t="s">
        <v>606</v>
      </c>
      <c r="E14" s="10" t="s">
        <v>607</v>
      </c>
      <c r="F14" s="11"/>
      <c r="G14" s="7"/>
      <c r="H14" s="36"/>
      <c r="I14" s="7"/>
      <c r="J14" s="87"/>
      <c r="K14" s="11"/>
    </row>
    <row r="15" spans="1:11" ht="45">
      <c r="A15" s="19"/>
      <c r="B15" s="12" t="s">
        <v>608</v>
      </c>
      <c r="C15" s="10" t="s">
        <v>609</v>
      </c>
      <c r="D15" s="10" t="s">
        <v>610</v>
      </c>
      <c r="E15" s="10" t="s">
        <v>611</v>
      </c>
      <c r="F15" s="11"/>
      <c r="G15" s="7"/>
      <c r="H15" s="43"/>
      <c r="I15" s="44"/>
      <c r="J15" s="89"/>
      <c r="K15" s="44"/>
    </row>
    <row r="16" spans="1:11" ht="30">
      <c r="A16" s="19"/>
      <c r="B16" s="12" t="s">
        <v>612</v>
      </c>
      <c r="C16" s="10" t="s">
        <v>613</v>
      </c>
      <c r="D16" s="10" t="s">
        <v>614</v>
      </c>
      <c r="E16" s="10" t="s">
        <v>615</v>
      </c>
      <c r="F16" s="11"/>
      <c r="G16" s="7"/>
      <c r="H16" s="41"/>
      <c r="I16" s="42"/>
      <c r="J16" s="90"/>
      <c r="K16" s="42"/>
    </row>
    <row r="17" spans="1:11" ht="105">
      <c r="A17" s="20"/>
      <c r="B17" s="12" t="s">
        <v>616</v>
      </c>
      <c r="C17" s="10" t="s">
        <v>617</v>
      </c>
      <c r="D17" s="10" t="s">
        <v>618</v>
      </c>
      <c r="E17" s="10" t="s">
        <v>619</v>
      </c>
      <c r="F17" s="11"/>
      <c r="G17" s="7"/>
      <c r="H17" s="36"/>
      <c r="I17" s="7"/>
      <c r="J17" s="87"/>
      <c r="K17" s="11"/>
    </row>
    <row r="18" spans="1:11" ht="75">
      <c r="A18" s="19" t="s">
        <v>620</v>
      </c>
      <c r="B18" s="12" t="s">
        <v>449</v>
      </c>
      <c r="C18" s="10" t="s">
        <v>621</v>
      </c>
      <c r="D18" s="10" t="s">
        <v>622</v>
      </c>
      <c r="E18" s="10" t="s">
        <v>623</v>
      </c>
      <c r="F18" s="11"/>
      <c r="G18" s="7"/>
      <c r="H18" s="36"/>
      <c r="I18" s="7"/>
      <c r="J18" s="87"/>
      <c r="K18" s="11"/>
    </row>
  </sheetData>
  <phoneticPr fontId="1" type="noConversion"/>
  <printOptions horizontalCentered="1"/>
  <pageMargins left="0.7" right="0.7" top="0.75" bottom="0.75" header="0.15" footer="0.3"/>
  <pageSetup paperSize="9" scale="49" fitToHeight="0" orientation="landscape" r:id="rId1"/>
  <headerFooter alignWithMargins="0">
    <oddHeader>&amp;L&amp;"Ubuntu,Bold"&amp;16E4 - 促进组织发展 
&amp;R为每行 PQS 选择“当前阶段”
分配“目标阶段”并指明优先级
在需要的地方提供评论
使用最后 2 列来跟踪进度</oddHeader>
    <oddFooter xml:space="preserve">&amp;LPQS V3 Self-Assessment 
</oddFooter>
  </headerFooter>
  <extLst>
    <ext xmlns:x14="http://schemas.microsoft.com/office/spreadsheetml/2009/9/main" uri="{78C0D931-6437-407d-A8EE-F0AAD7539E65}">
      <x14:conditionalFormattings>
        <x14:conditionalFormatting xmlns:xm="http://schemas.microsoft.com/office/excel/2006/main">
          <x14:cfRule type="containsText" priority="11" operator="containsText" id="{AEBC9E1A-8868-4778-8EE5-9E5E0F4C03FE}">
            <xm:f>NOT(ISERROR(SEARCH(Data!$F$2,H2)))</xm:f>
            <xm:f>Data!$F$2</xm:f>
            <x14:dxf>
              <font>
                <b/>
                <i val="0"/>
                <color rgb="FFFF0000"/>
              </font>
              <numFmt numFmtId="30" formatCode="@"/>
              <fill>
                <patternFill patternType="none">
                  <bgColor auto="1"/>
                </patternFill>
              </fill>
            </x14:dxf>
          </x14:cfRule>
          <xm:sqref>H2:H17</xm:sqref>
        </x14:conditionalFormatting>
        <x14:conditionalFormatting xmlns:xm="http://schemas.microsoft.com/office/excel/2006/main">
          <x14:cfRule type="containsText" priority="10" operator="containsText" id="{CAE86B9A-46D5-446C-B60A-D67056941A75}">
            <xm:f>NOT(ISERROR(SEARCH(Data!$F$2,H18)))</xm:f>
            <xm:f>Data!$F$2</xm:f>
            <x14:dxf>
              <font>
                <b/>
                <i val="0"/>
                <color rgb="FFFF0000"/>
              </font>
              <numFmt numFmtId="30" formatCode="@"/>
              <fill>
                <patternFill patternType="none">
                  <bgColor auto="1"/>
                </patternFill>
              </fill>
            </x14:dxf>
          </x14:cfRule>
          <xm:sqref>H18</xm:sqref>
        </x14:conditionalFormatting>
        <x14:conditionalFormatting xmlns:xm="http://schemas.microsoft.com/office/excel/2006/main">
          <x14:cfRule type="expression" priority="170" id="{C9EFB2FA-33B0-4324-9E24-405D53A757C3}">
            <xm:f>IF(J2=Data!$U$3, TRUE, FALSE)</xm:f>
            <x14:dxf>
              <font>
                <color rgb="FF00B0F0"/>
              </font>
              <fill>
                <patternFill>
                  <bgColor rgb="FF00B0F0"/>
                </patternFill>
              </fill>
            </x14:dxf>
          </x14:cfRule>
          <x14:cfRule type="expression" priority="171" id="{1E65FF16-C72D-46CB-AC9D-C7C497B9E46A}">
            <xm:f>IF(J2=Data!$U$4, TRUE, FALSE)</xm:f>
            <x14:dxf>
              <font>
                <color rgb="FF00B050"/>
              </font>
              <fill>
                <patternFill>
                  <bgColor rgb="FF00B050"/>
                </patternFill>
              </fill>
            </x14:dxf>
          </x14:cfRule>
          <x14:cfRule type="expression" priority="172" id="{5792A971-19A4-4CA8-AB8F-F7CC29ADB458}">
            <xm:f>IF(J2=Data!$U$5, TRUE, FALSE)</xm:f>
            <x14:dxf>
              <font>
                <color rgb="FFFFFF00"/>
              </font>
              <fill>
                <patternFill>
                  <bgColor rgb="FFFFFF00"/>
                </patternFill>
              </fill>
            </x14:dxf>
          </x14:cfRule>
          <x14:cfRule type="expression" priority="173" id="{7E81F67A-DF1A-4129-8F41-00C176B4C40A}">
            <xm:f>IF(J2=Data!$U$6, TRUE, FALSE)</xm:f>
            <x14:dxf>
              <font>
                <color rgb="FFFF0000"/>
              </font>
              <fill>
                <patternFill>
                  <bgColor rgb="FFFF0000"/>
                </patternFill>
              </fill>
            </x14:dxf>
          </x14:cfRule>
          <xm:sqref>J2:J1048576</xm:sqref>
        </x14:conditionalFormatting>
        <x14:conditionalFormatting xmlns:xm="http://schemas.microsoft.com/office/excel/2006/main">
          <x14:cfRule type="expression" priority="4" id="{21E968A1-B192-46AE-9404-AF1126B37C18}">
            <xm:f>IF(F2=Data!$D$5, TRUE, FALSE)</xm:f>
            <x14:dxf>
              <fill>
                <patternFill>
                  <bgColor theme="6"/>
                </patternFill>
              </fill>
            </x14:dxf>
          </x14:cfRule>
          <x14:cfRule type="expression" priority="5" id="{0FFA5C14-D4FB-4D34-8EDF-C9BDC3726E25}">
            <xm:f>IF(F2=Data!$D$6, TRUE, FALSE)</xm:f>
            <x14:dxf>
              <fill>
                <patternFill>
                  <bgColor theme="6"/>
                </patternFill>
              </fill>
            </x14:dxf>
          </x14:cfRule>
          <xm:sqref>E2:E18</xm:sqref>
        </x14:conditionalFormatting>
        <x14:conditionalFormatting xmlns:xm="http://schemas.microsoft.com/office/excel/2006/main">
          <x14:cfRule type="expression" priority="3" id="{8094587B-284C-48CB-BF6C-8417E781660E}">
            <xm:f>IF(F2=Data!$D$4, TRUE, FALSE)</xm:f>
            <x14:dxf>
              <fill>
                <patternFill>
                  <bgColor theme="6"/>
                </patternFill>
              </fill>
            </x14:dxf>
          </x14:cfRule>
          <xm:sqref>D2:D18</xm:sqref>
        </x14:conditionalFormatting>
        <x14:conditionalFormatting xmlns:xm="http://schemas.microsoft.com/office/excel/2006/main">
          <x14:cfRule type="expression" priority="2" id="{CD0CF63A-3CC6-4DA9-A6D9-46BAF3DA48F5}">
            <xm:f>IF(F2=Data!$D$3, TRUE, FALSE)</xm:f>
            <x14:dxf>
              <fill>
                <patternFill>
                  <bgColor theme="6"/>
                </patternFill>
              </fill>
            </x14:dxf>
          </x14:cfRule>
          <xm:sqref>C2:C18</xm:sqref>
        </x14:conditionalFormatting>
        <x14:conditionalFormatting xmlns:xm="http://schemas.microsoft.com/office/excel/2006/main">
          <x14:cfRule type="expression" priority="1" id="{4B1DD3FF-03C1-4B5D-9424-AA88F32A6945}">
            <xm:f>IF(F2=Data!$D$2, TRUE, FALSE)</xm:f>
            <x14:dxf>
              <fill>
                <patternFill>
                  <bgColor theme="6"/>
                </patternFill>
              </fill>
            </x14:dxf>
          </x14:cfRule>
          <xm:sqref>B2:B18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CF3DAEF8-B7DF-4FCB-9B88-EE4A793A7860}">
          <x14:formula1>
            <xm:f>Data!$D$2:$D$6</xm:f>
          </x14:formula1>
          <xm:sqref>F2:F18</xm:sqref>
        </x14:dataValidation>
        <x14:dataValidation type="list" allowBlank="1" showInputMessage="1" showErrorMessage="1" xr:uid="{987F7C49-DDA8-4AA5-A38B-E3065E90C5F0}">
          <x14:formula1>
            <xm:f>Data!$E$2:$E$6</xm:f>
          </x14:formula1>
          <xm:sqref>G2:G18</xm:sqref>
        </x14:dataValidation>
        <x14:dataValidation type="list" allowBlank="1" showInputMessage="1" showErrorMessage="1" xr:uid="{6E7D7389-B01C-4FA8-AC72-CA1540FA231D}">
          <x14:formula1>
            <xm:f>Data!$F$2</xm:f>
          </x14:formula1>
          <xm:sqref>H2:H18</xm:sqref>
        </x14:dataValidation>
        <x14:dataValidation type="list" allowBlank="1" showInputMessage="1" showErrorMessage="1" xr:uid="{E0222203-46C2-4AC9-8B19-917E7E66BEF7}">
          <x14:formula1>
            <xm:f>Data!$U$2:$U$6</xm:f>
          </x14:formula1>
          <xm:sqref>J2:J18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579B8-FBBB-4B25-A0C2-3A938A755E98}">
  <sheetPr>
    <tabColor theme="4" tint="0.39997558519241921"/>
    <pageSetUpPr fitToPage="1"/>
  </sheetPr>
  <dimension ref="A2:H38"/>
  <sheetViews>
    <sheetView showGridLines="0" showRuler="0" view="pageLayout" zoomScaleNormal="85" zoomScaleSheetLayoutView="70" workbookViewId="0">
      <selection activeCell="A19" sqref="A19"/>
    </sheetView>
  </sheetViews>
  <sheetFormatPr defaultColWidth="3.21875" defaultRowHeight="15"/>
  <cols>
    <col min="1" max="1" width="62.6640625" style="1" bestFit="1" customWidth="1"/>
    <col min="2" max="2" width="14" style="1" customWidth="1"/>
    <col min="3" max="3" width="11.21875" style="2" customWidth="1"/>
    <col min="4" max="4" width="11.21875" style="3" customWidth="1"/>
    <col min="5" max="6" width="11.21875" style="4" customWidth="1"/>
    <col min="7" max="7" width="15.109375" style="5" customWidth="1"/>
    <col min="8" max="8" width="19.44140625" style="5" customWidth="1"/>
    <col min="9" max="11" width="3.21875" style="1" customWidth="1"/>
    <col min="12" max="27" width="3.21875" style="1"/>
    <col min="28" max="28" width="3.21875" style="1" customWidth="1"/>
    <col min="29" max="16384" width="3.21875" style="1"/>
  </cols>
  <sheetData>
    <row r="2" spans="1:8" ht="17.399999999999999">
      <c r="A2" s="114" t="s">
        <v>624</v>
      </c>
      <c r="B2" s="49"/>
    </row>
    <row r="4" spans="1:8" ht="16.2">
      <c r="A4" s="115" t="s">
        <v>625</v>
      </c>
      <c r="B4" s="46"/>
    </row>
    <row r="5" spans="1:8" ht="15.6" thickBot="1">
      <c r="A5" s="45"/>
      <c r="B5" s="45"/>
    </row>
    <row r="6" spans="1:8" ht="27" thickBot="1">
      <c r="A6" s="116" t="s">
        <v>629</v>
      </c>
      <c r="B6" s="59" t="str">
        <f>Data!D2</f>
        <v>还未达到阶段1</v>
      </c>
      <c r="C6" s="60" t="str">
        <f>Data!D3</f>
        <v>阶段1</v>
      </c>
      <c r="D6" s="60" t="str">
        <f>Data!D4</f>
        <v>阶段2</v>
      </c>
      <c r="E6" s="60" t="str">
        <f>Data!D5</f>
        <v>阶段3</v>
      </c>
      <c r="F6" s="61" t="str">
        <f>Data!D6</f>
        <v>阶段3+</v>
      </c>
      <c r="H6" s="1"/>
    </row>
    <row r="7" spans="1:8" ht="14.4" customHeight="1">
      <c r="A7" s="93" t="str">
        <f>Data!H2</f>
        <v>S1 - 提高地方项目活动的质量和覆盖率</v>
      </c>
      <c r="B7" s="94">
        <f>Data!I12</f>
        <v>0</v>
      </c>
      <c r="C7" s="94">
        <f>Data!J12</f>
        <v>0</v>
      </c>
      <c r="D7" s="94">
        <f>Data!K12</f>
        <v>0</v>
      </c>
      <c r="E7" s="94">
        <f>Data!L12</f>
        <v>0</v>
      </c>
      <c r="F7" s="94">
        <f>Data!M12</f>
        <v>0</v>
      </c>
      <c r="H7" s="1"/>
    </row>
    <row r="8" spans="1:8" ht="14.4" customHeight="1">
      <c r="A8" s="93" t="str">
        <f>Data!H3</f>
        <v>S2 - 赋能运动员领袖和其他变革者</v>
      </c>
      <c r="B8" s="94">
        <f>Data!I13</f>
        <v>0</v>
      </c>
      <c r="C8" s="94">
        <f>Data!J13</f>
        <v>0</v>
      </c>
      <c r="D8" s="94">
        <f>Data!K13</f>
        <v>0</v>
      </c>
      <c r="E8" s="94">
        <f>Data!L13</f>
        <v>0</v>
      </c>
      <c r="F8" s="94">
        <f>Data!M13</f>
        <v>0</v>
      </c>
      <c r="H8" s="1"/>
    </row>
    <row r="9" spans="1:8" ht="14.4" customHeight="1">
      <c r="A9" s="93" t="str">
        <f>Data!H4</f>
        <v>S3 - 健全包容性服务和营造包容性环境</v>
      </c>
      <c r="B9" s="94">
        <f>Data!I14</f>
        <v>0</v>
      </c>
      <c r="C9" s="94">
        <f>Data!J14</f>
        <v>0</v>
      </c>
      <c r="D9" s="94">
        <f>Data!K14</f>
        <v>0</v>
      </c>
      <c r="E9" s="94">
        <f>Data!L14</f>
        <v>0</v>
      </c>
      <c r="F9" s="94">
        <f>Data!M14</f>
        <v>0</v>
      </c>
      <c r="H9" s="1"/>
    </row>
    <row r="10" spans="1:8" ht="14.4" customHeight="1">
      <c r="A10" s="93" t="str">
        <f>Data!H5</f>
        <v>E1 - 特奥会运动数字化</v>
      </c>
      <c r="B10" s="94">
        <f>Data!I15</f>
        <v>0</v>
      </c>
      <c r="C10" s="94">
        <f>Data!J15</f>
        <v>0</v>
      </c>
      <c r="D10" s="94">
        <f>Data!K15</f>
        <v>0</v>
      </c>
      <c r="E10" s="94">
        <f>Data!L15</f>
        <v>0</v>
      </c>
      <c r="F10" s="94">
        <f>Data!M15</f>
        <v>0</v>
      </c>
      <c r="H10" s="1"/>
    </row>
    <row r="11" spans="1:8" ht="14.4" customHeight="1">
      <c r="A11" s="93" t="str">
        <f>Data!H6</f>
        <v>E2 - 收入渠道多样化</v>
      </c>
      <c r="B11" s="94">
        <f>Data!I16</f>
        <v>0</v>
      </c>
      <c r="C11" s="94">
        <f>Data!J16</f>
        <v>0</v>
      </c>
      <c r="D11" s="94">
        <f>Data!K16</f>
        <v>0</v>
      </c>
      <c r="E11" s="94">
        <f>Data!L16</f>
        <v>0</v>
      </c>
      <c r="F11" s="94">
        <f>Data!M16</f>
        <v>0</v>
      </c>
      <c r="H11" s="1"/>
    </row>
    <row r="12" spans="1:8" ht="14.4" customHeight="1">
      <c r="A12" s="93" t="str">
        <f>Data!H7</f>
        <v>E3 - 建立品牌</v>
      </c>
      <c r="B12" s="94">
        <f>Data!I17</f>
        <v>0</v>
      </c>
      <c r="C12" s="94">
        <f>Data!J17</f>
        <v>0</v>
      </c>
      <c r="D12" s="94">
        <f>Data!K17</f>
        <v>0</v>
      </c>
      <c r="E12" s="94">
        <f>Data!L17</f>
        <v>0</v>
      </c>
      <c r="F12" s="94">
        <f>Data!M17</f>
        <v>0</v>
      </c>
      <c r="H12" s="1"/>
    </row>
    <row r="13" spans="1:8" ht="14.4" customHeight="1" thickBot="1">
      <c r="A13" s="93" t="str">
        <f>Data!H8</f>
        <v xml:space="preserve">E4 - 促进组织发展 </v>
      </c>
      <c r="B13" s="94">
        <f>Data!I18</f>
        <v>0</v>
      </c>
      <c r="C13" s="94">
        <f>Data!J18</f>
        <v>0</v>
      </c>
      <c r="D13" s="94">
        <f>Data!K18</f>
        <v>0</v>
      </c>
      <c r="E13" s="94">
        <f>Data!L18</f>
        <v>0</v>
      </c>
      <c r="F13" s="94">
        <f>Data!M18</f>
        <v>0</v>
      </c>
      <c r="H13" s="1"/>
    </row>
    <row r="14" spans="1:8" ht="14.4" customHeight="1" thickBot="1">
      <c r="A14" s="100" t="str">
        <f>Data!H9</f>
        <v>所有战略计划领域</v>
      </c>
      <c r="B14" s="51">
        <f>Data!I19</f>
        <v>0</v>
      </c>
      <c r="C14" s="51">
        <f>Data!J19</f>
        <v>0</v>
      </c>
      <c r="D14" s="51">
        <f>Data!K19</f>
        <v>0</v>
      </c>
      <c r="E14" s="51">
        <f>Data!L19</f>
        <v>0</v>
      </c>
      <c r="F14" s="51">
        <f>Data!M19</f>
        <v>0</v>
      </c>
      <c r="H14" s="1"/>
    </row>
    <row r="15" spans="1:8" ht="14.4" customHeight="1">
      <c r="A15" s="52"/>
      <c r="B15" s="52"/>
    </row>
    <row r="16" spans="1:8" ht="14.4" customHeight="1">
      <c r="A16" s="46" t="s">
        <v>639</v>
      </c>
      <c r="B16" s="52"/>
    </row>
    <row r="17" spans="1:8" ht="14.4" customHeight="1">
      <c r="A17" s="46"/>
      <c r="B17" s="52"/>
    </row>
    <row r="18" spans="1:8" ht="14.4" customHeight="1">
      <c r="A18" s="57" t="s">
        <v>626</v>
      </c>
      <c r="C18" s="58">
        <f>Data!R2</f>
        <v>0</v>
      </c>
      <c r="D18" s="1"/>
      <c r="E18" s="1"/>
    </row>
    <row r="19" spans="1:8" ht="14.4" customHeight="1">
      <c r="A19" s="57" t="s">
        <v>627</v>
      </c>
      <c r="C19" s="58">
        <f>Data!R3</f>
        <v>0</v>
      </c>
      <c r="D19" s="1"/>
      <c r="F19" s="5"/>
      <c r="H19" s="1"/>
    </row>
    <row r="20" spans="1:8" ht="14.4" customHeight="1">
      <c r="A20" s="57" t="s">
        <v>628</v>
      </c>
      <c r="C20" s="58">
        <f>Data!R4</f>
        <v>0</v>
      </c>
      <c r="D20" s="1"/>
      <c r="F20" s="5"/>
      <c r="H20" s="1"/>
    </row>
    <row r="21" spans="1:8" ht="14.4" customHeight="1" thickBot="1">
      <c r="A21" s="57"/>
      <c r="C21" s="58"/>
      <c r="D21" s="1"/>
      <c r="F21" s="5"/>
      <c r="H21" s="1"/>
    </row>
    <row r="22" spans="1:8" ht="53.4" thickBot="1">
      <c r="A22" s="82" t="str">
        <f>A6</f>
        <v>战略计划领域</v>
      </c>
      <c r="B22" s="83" t="str">
        <f>Data!I32</f>
        <v>目前不是优先事项</v>
      </c>
      <c r="C22" s="83" t="str">
        <f>Data!J32</f>
        <v>阶段1</v>
      </c>
      <c r="D22" s="83" t="str">
        <f>Data!K32</f>
        <v>阶段2</v>
      </c>
      <c r="E22" s="83" t="str">
        <f>Data!L32</f>
        <v>阶段3</v>
      </c>
      <c r="F22" s="83" t="str">
        <f>Data!M32</f>
        <v>达到最高阶段</v>
      </c>
      <c r="G22" s="84" t="str">
        <f>Data!N32</f>
        <v>高优先级</v>
      </c>
      <c r="H22" s="1"/>
    </row>
    <row r="23" spans="1:8" ht="14.4" customHeight="1">
      <c r="A23" s="93" t="str">
        <f>Data!H2</f>
        <v>S1 - 提高地方项目活动的质量和覆盖率</v>
      </c>
      <c r="B23" s="94">
        <f>Data!I33</f>
        <v>0</v>
      </c>
      <c r="C23" s="94">
        <f>Data!J33</f>
        <v>0</v>
      </c>
      <c r="D23" s="94">
        <f>Data!K33</f>
        <v>0</v>
      </c>
      <c r="E23" s="94">
        <f>Data!L33</f>
        <v>0</v>
      </c>
      <c r="F23" s="94">
        <f>Data!M33</f>
        <v>0</v>
      </c>
      <c r="G23" s="94">
        <f>Data!N33</f>
        <v>0</v>
      </c>
      <c r="H23" s="1"/>
    </row>
    <row r="24" spans="1:8" ht="14.4" customHeight="1">
      <c r="A24" s="93" t="str">
        <f>Data!H3</f>
        <v>S2 - 赋能运动员领袖和其他变革者</v>
      </c>
      <c r="B24" s="94">
        <f>Data!I34</f>
        <v>0</v>
      </c>
      <c r="C24" s="94">
        <f>Data!J34</f>
        <v>0</v>
      </c>
      <c r="D24" s="94">
        <f>Data!K34</f>
        <v>0</v>
      </c>
      <c r="E24" s="94">
        <f>Data!L34</f>
        <v>0</v>
      </c>
      <c r="F24" s="94">
        <f>Data!M34</f>
        <v>0</v>
      </c>
      <c r="G24" s="94">
        <f>Data!N34</f>
        <v>0</v>
      </c>
    </row>
    <row r="25" spans="1:8" ht="14.4" customHeight="1">
      <c r="A25" s="93" t="str">
        <f>Data!H4</f>
        <v>S3 - 健全包容性服务和营造包容性环境</v>
      </c>
      <c r="B25" s="94">
        <f>Data!I35</f>
        <v>0</v>
      </c>
      <c r="C25" s="94">
        <f>Data!J35</f>
        <v>0</v>
      </c>
      <c r="D25" s="94">
        <f>Data!K35</f>
        <v>0</v>
      </c>
      <c r="E25" s="94">
        <f>Data!L35</f>
        <v>0</v>
      </c>
      <c r="F25" s="94">
        <f>Data!M35</f>
        <v>0</v>
      </c>
      <c r="G25" s="94">
        <f>Data!N35</f>
        <v>0</v>
      </c>
    </row>
    <row r="26" spans="1:8" ht="14.4" customHeight="1">
      <c r="A26" s="93" t="str">
        <f>Data!H5</f>
        <v>E1 - 特奥会运动数字化</v>
      </c>
      <c r="B26" s="94">
        <f>Data!I36</f>
        <v>0</v>
      </c>
      <c r="C26" s="94">
        <f>Data!J36</f>
        <v>0</v>
      </c>
      <c r="D26" s="94">
        <f>Data!K36</f>
        <v>0</v>
      </c>
      <c r="E26" s="94">
        <f>Data!L36</f>
        <v>0</v>
      </c>
      <c r="F26" s="94">
        <f>Data!M36</f>
        <v>0</v>
      </c>
      <c r="G26" s="94">
        <f>Data!N36</f>
        <v>0</v>
      </c>
    </row>
    <row r="27" spans="1:8" ht="14.4" customHeight="1">
      <c r="A27" s="93" t="str">
        <f>Data!H6</f>
        <v>E2 - 收入渠道多样化</v>
      </c>
      <c r="B27" s="94">
        <f>Data!I37</f>
        <v>0</v>
      </c>
      <c r="C27" s="94">
        <f>Data!J37</f>
        <v>0</v>
      </c>
      <c r="D27" s="94">
        <f>Data!K37</f>
        <v>0</v>
      </c>
      <c r="E27" s="94">
        <f>Data!L37</f>
        <v>0</v>
      </c>
      <c r="F27" s="94">
        <f>Data!M37</f>
        <v>0</v>
      </c>
      <c r="G27" s="94">
        <f>Data!N37</f>
        <v>0</v>
      </c>
    </row>
    <row r="28" spans="1:8" ht="14.4" customHeight="1">
      <c r="A28" s="93" t="str">
        <f>Data!H7</f>
        <v>E3 - 建立品牌</v>
      </c>
      <c r="B28" s="94">
        <f>Data!I38</f>
        <v>0</v>
      </c>
      <c r="C28" s="94">
        <f>Data!J38</f>
        <v>0</v>
      </c>
      <c r="D28" s="94">
        <f>Data!K38</f>
        <v>0</v>
      </c>
      <c r="E28" s="94">
        <f>Data!L38</f>
        <v>0</v>
      </c>
      <c r="F28" s="94">
        <f>Data!M38</f>
        <v>0</v>
      </c>
      <c r="G28" s="94">
        <f>Data!N38</f>
        <v>0</v>
      </c>
    </row>
    <row r="29" spans="1:8" ht="14.4" customHeight="1" thickBot="1">
      <c r="A29" s="93" t="str">
        <f>Data!H8</f>
        <v xml:space="preserve">E4 - 促进组织发展 </v>
      </c>
      <c r="B29" s="95">
        <f>Data!I39</f>
        <v>0</v>
      </c>
      <c r="C29" s="95">
        <f>Data!J39</f>
        <v>0</v>
      </c>
      <c r="D29" s="95">
        <f>Data!K39</f>
        <v>0</v>
      </c>
      <c r="E29" s="95">
        <f>Data!L39</f>
        <v>0</v>
      </c>
      <c r="F29" s="95">
        <f>Data!M39</f>
        <v>0</v>
      </c>
      <c r="G29" s="95">
        <f>Data!N39</f>
        <v>0</v>
      </c>
    </row>
    <row r="30" spans="1:8" ht="16.2" thickBot="1">
      <c r="A30" s="50" t="str">
        <f>Data!H9</f>
        <v>所有战略计划领域</v>
      </c>
      <c r="B30" s="96">
        <f>Data!I40</f>
        <v>0</v>
      </c>
      <c r="C30" s="96">
        <f>Data!J40</f>
        <v>0</v>
      </c>
      <c r="D30" s="96">
        <f>Data!K40</f>
        <v>0</v>
      </c>
      <c r="E30" s="96">
        <f>Data!L40</f>
        <v>0</v>
      </c>
      <c r="F30" s="96">
        <f>Data!M40</f>
        <v>0</v>
      </c>
      <c r="G30" s="97">
        <f>Data!N40</f>
        <v>0</v>
      </c>
    </row>
    <row r="32" spans="1:8">
      <c r="A32" s="48" t="str">
        <f>'E4'!J1</f>
        <v>进度报告
从下拉列表中选择进度状态</v>
      </c>
    </row>
    <row r="34" spans="1:2">
      <c r="A34" s="85" t="str">
        <f>Data!U2</f>
        <v>不适用</v>
      </c>
      <c r="B34" s="86">
        <f>Data!W2</f>
        <v>0</v>
      </c>
    </row>
    <row r="35" spans="1:2">
      <c r="A35" s="85" t="str">
        <f>Data!U3</f>
        <v>完全的</v>
      </c>
      <c r="B35" s="86">
        <f>Data!W3</f>
        <v>0</v>
      </c>
    </row>
    <row r="36" spans="1:2">
      <c r="A36" s="85" t="str">
        <f>Data!U4</f>
        <v xml:space="preserve">
步入正軌</v>
      </c>
      <c r="B36" s="86">
        <f>Data!W4</f>
        <v>0</v>
      </c>
    </row>
    <row r="37" spans="1:2">
      <c r="A37" s="85" t="str">
        <f>Data!U5</f>
        <v>稍微偏離軌道</v>
      </c>
      <c r="B37" s="86">
        <f>Data!W5</f>
        <v>0</v>
      </c>
    </row>
    <row r="38" spans="1:2">
      <c r="A38" s="85" t="str">
        <f>Data!U6</f>
        <v xml:space="preserve">
不在軌道上</v>
      </c>
      <c r="B38" s="86">
        <f>Data!W6</f>
        <v>0</v>
      </c>
    </row>
  </sheetData>
  <conditionalFormatting sqref="B7:F14">
    <cfRule type="dataBar" priority="13">
      <dataBar>
        <cfvo type="num" val="0"/>
        <cfvo type="num" val="1"/>
        <color rgb="FF92D050"/>
      </dataBar>
      <extLst>
        <ext xmlns:x14="http://schemas.microsoft.com/office/spreadsheetml/2009/9/main" uri="{B025F937-C7B1-47D3-B67F-A62EFF666E3E}">
          <x14:id>{A72B5FBB-3968-4A60-8FDE-B754F0BBE34C}</x14:id>
        </ext>
      </extLst>
    </cfRule>
  </conditionalFormatting>
  <conditionalFormatting sqref="B23:G30">
    <cfRule type="dataBar" priority="12">
      <dataBar>
        <cfvo type="num" val="0"/>
        <cfvo type="num" val="1"/>
        <color rgb="FF92D050"/>
      </dataBar>
      <extLst>
        <ext xmlns:x14="http://schemas.microsoft.com/office/spreadsheetml/2009/9/main" uri="{B025F937-C7B1-47D3-B67F-A62EFF666E3E}">
          <x14:id>{5AE97904-2119-4ABF-B501-BACFDBC6B7C8}</x14:id>
        </ext>
      </extLst>
    </cfRule>
  </conditionalFormatting>
  <conditionalFormatting sqref="B35:B36">
    <cfRule type="dataBar" priority="4">
      <dataBar>
        <cfvo type="num" val="0"/>
        <cfvo type="num" val="1"/>
        <color rgb="FF92D050"/>
      </dataBar>
      <extLst>
        <ext xmlns:x14="http://schemas.microsoft.com/office/spreadsheetml/2009/9/main" uri="{B025F937-C7B1-47D3-B67F-A62EFF666E3E}">
          <x14:id>{40F2110E-CB0A-4064-8149-67A476550C6A}</x14:id>
        </ext>
      </extLst>
    </cfRule>
  </conditionalFormatting>
  <conditionalFormatting sqref="B37">
    <cfRule type="dataBar" priority="3">
      <dataBar>
        <cfvo type="num" val="0"/>
        <cfvo type="num" val="1"/>
        <color rgb="FFFFFF00"/>
      </dataBar>
      <extLst>
        <ext xmlns:x14="http://schemas.microsoft.com/office/spreadsheetml/2009/9/main" uri="{B025F937-C7B1-47D3-B67F-A62EFF666E3E}">
          <x14:id>{DCD765C3-05E9-4392-8C99-7C27558BF5DA}</x14:id>
        </ext>
      </extLst>
    </cfRule>
  </conditionalFormatting>
  <conditionalFormatting sqref="B34">
    <cfRule type="dataBar" priority="2">
      <dataBar>
        <cfvo type="num" val="0"/>
        <cfvo type="num" val="1"/>
        <color theme="0" tint="-0.14999847407452621"/>
      </dataBar>
      <extLst>
        <ext xmlns:x14="http://schemas.microsoft.com/office/spreadsheetml/2009/9/main" uri="{B025F937-C7B1-47D3-B67F-A62EFF666E3E}">
          <x14:id>{D60F6A31-432B-4CF5-8A58-236B2DB69AED}</x14:id>
        </ext>
      </extLst>
    </cfRule>
  </conditionalFormatting>
  <conditionalFormatting sqref="B38">
    <cfRule type="dataBar" priority="1">
      <dataBar>
        <cfvo type="num" val="0"/>
        <cfvo type="num" val="1"/>
        <color rgb="FFFF0000"/>
      </dataBar>
      <extLst>
        <ext xmlns:x14="http://schemas.microsoft.com/office/spreadsheetml/2009/9/main" uri="{B025F937-C7B1-47D3-B67F-A62EFF666E3E}">
          <x14:id>{3F1C921B-9BA5-418A-94BD-BC5AF208D459}</x14:id>
        </ext>
      </extLst>
    </cfRule>
  </conditionalFormatting>
  <pageMargins left="0.7" right="0.7" top="0.75" bottom="0.75" header="0.2" footer="0.3"/>
  <pageSetup paperSize="9" scale="64" orientation="portrait" r:id="rId1"/>
  <headerFooter scaleWithDoc="0" alignWithMargins="0">
    <oddHeader>&amp;L&amp;"Ubuntu,Regular"&amp;12欢迎来到成员组织发展质量标准（PQS）
自我评估工具&amp;R&amp;G</oddHeader>
    <oddFooter xml:space="preserve">&amp;LPQS V3 Self-Assessment 
</oddFooter>
  </headerFooter>
  <legacyDrawingHF r:id="rId2"/>
  <extLst>
    <ext xmlns:x14="http://schemas.microsoft.com/office/spreadsheetml/2009/9/main" uri="{78C0D931-6437-407d-A8EE-F0AAD7539E65}">
      <x14:conditionalFormattings>
        <x14:conditionalFormatting xmlns:xm="http://schemas.microsoft.com/office/excel/2006/main">
          <x14:cfRule type="dataBar" id="{A72B5FBB-3968-4A60-8FDE-B754F0BBE34C}">
            <x14:dataBar minLength="0" maxLength="100" gradient="0">
              <x14:cfvo type="num">
                <xm:f>0</xm:f>
              </x14:cfvo>
              <x14:cfvo type="num">
                <xm:f>1</xm:f>
              </x14:cfvo>
              <x14:negativeFillColor rgb="FFFF0000"/>
              <x14:axisColor rgb="FF000000"/>
            </x14:dataBar>
          </x14:cfRule>
          <xm:sqref>B7:F14</xm:sqref>
        </x14:conditionalFormatting>
        <x14:conditionalFormatting xmlns:xm="http://schemas.microsoft.com/office/excel/2006/main">
          <x14:cfRule type="dataBar" id="{5AE97904-2119-4ABF-B501-BACFDBC6B7C8}">
            <x14:dataBar minLength="0" maxLength="100" gradient="0">
              <x14:cfvo type="num">
                <xm:f>0</xm:f>
              </x14:cfvo>
              <x14:cfvo type="num">
                <xm:f>1</xm:f>
              </x14:cfvo>
              <x14:negativeFillColor rgb="FFFF0000"/>
              <x14:axisColor rgb="FF000000"/>
            </x14:dataBar>
          </x14:cfRule>
          <xm:sqref>B23:G30</xm:sqref>
        </x14:conditionalFormatting>
        <x14:conditionalFormatting xmlns:xm="http://schemas.microsoft.com/office/excel/2006/main">
          <x14:cfRule type="dataBar" id="{40F2110E-CB0A-4064-8149-67A476550C6A}">
            <x14:dataBar minLength="0" maxLength="100" gradient="0">
              <x14:cfvo type="num">
                <xm:f>0</xm:f>
              </x14:cfvo>
              <x14:cfvo type="num">
                <xm:f>1</xm:f>
              </x14:cfvo>
              <x14:negativeFillColor rgb="FFFF0000"/>
              <x14:axisColor rgb="FF000000"/>
            </x14:dataBar>
          </x14:cfRule>
          <xm:sqref>B35:B36</xm:sqref>
        </x14:conditionalFormatting>
        <x14:conditionalFormatting xmlns:xm="http://schemas.microsoft.com/office/excel/2006/main">
          <x14:cfRule type="dataBar" id="{DCD765C3-05E9-4392-8C99-7C27558BF5DA}">
            <x14:dataBar minLength="0" maxLength="100" gradient="0">
              <x14:cfvo type="num">
                <xm:f>0</xm:f>
              </x14:cfvo>
              <x14:cfvo type="num">
                <xm:f>1</xm:f>
              </x14:cfvo>
              <x14:negativeFillColor rgb="FFFF0000"/>
              <x14:axisColor rgb="FF000000"/>
            </x14:dataBar>
          </x14:cfRule>
          <xm:sqref>B37</xm:sqref>
        </x14:conditionalFormatting>
        <x14:conditionalFormatting xmlns:xm="http://schemas.microsoft.com/office/excel/2006/main">
          <x14:cfRule type="dataBar" id="{D60F6A31-432B-4CF5-8A58-236B2DB69AED}">
            <x14:dataBar minLength="0" maxLength="100" gradient="0">
              <x14:cfvo type="num">
                <xm:f>0</xm:f>
              </x14:cfvo>
              <x14:cfvo type="num">
                <xm:f>1</xm:f>
              </x14:cfvo>
              <x14:negativeFillColor rgb="FFFF0000"/>
              <x14:axisColor rgb="FF000000"/>
            </x14:dataBar>
          </x14:cfRule>
          <xm:sqref>B34</xm:sqref>
        </x14:conditionalFormatting>
        <x14:conditionalFormatting xmlns:xm="http://schemas.microsoft.com/office/excel/2006/main">
          <x14:cfRule type="dataBar" id="{3F1C921B-9BA5-418A-94BD-BC5AF208D459}">
            <x14:dataBar minLength="0" maxLength="100" gradient="0">
              <x14:cfvo type="num">
                <xm:f>0</xm:f>
              </x14:cfvo>
              <x14:cfvo type="num">
                <xm:f>1</xm:f>
              </x14:cfvo>
              <x14:negativeFillColor rgb="FFFF0000"/>
              <x14:axisColor rgb="FF000000"/>
            </x14:dataBar>
          </x14:cfRule>
          <xm:sqref>B38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5651C-BEA3-493F-8CD1-68DF05773A70}">
  <sheetPr codeName="Sheet3">
    <pageSetUpPr autoPageBreaks="0"/>
  </sheetPr>
  <dimension ref="A1:Z255"/>
  <sheetViews>
    <sheetView topLeftCell="G1" zoomScale="70" zoomScaleNormal="70" workbookViewId="0">
      <selection activeCell="U11" sqref="U11"/>
    </sheetView>
  </sheetViews>
  <sheetFormatPr defaultColWidth="8.77734375" defaultRowHeight="14.4"/>
  <cols>
    <col min="1" max="1" width="8.33203125" customWidth="1"/>
    <col min="2" max="2" width="31.109375" bestFit="1" customWidth="1"/>
    <col min="3" max="3" width="21.6640625" customWidth="1"/>
    <col min="4" max="4" width="31.44140625" bestFit="1" customWidth="1"/>
    <col min="5" max="5" width="29" bestFit="1" customWidth="1"/>
    <col min="6" max="6" width="41.5546875" bestFit="1" customWidth="1"/>
    <col min="7" max="7" width="14.6640625" style="63" bestFit="1" customWidth="1"/>
    <col min="8" max="8" width="33.6640625" customWidth="1"/>
    <col min="9" max="9" width="12" customWidth="1"/>
    <col min="10" max="10" width="8.77734375" customWidth="1"/>
    <col min="13" max="13" width="10.21875" customWidth="1"/>
    <col min="14" max="14" width="18.88671875" customWidth="1"/>
    <col min="15" max="15" width="10.33203125" customWidth="1"/>
    <col min="17" max="17" width="48.5546875" bestFit="1" customWidth="1"/>
    <col min="18" max="18" width="19.6640625" style="72" bestFit="1" customWidth="1"/>
    <col min="19" max="19" width="4.44140625" style="72" customWidth="1"/>
    <col min="20" max="20" width="3.44140625" customWidth="1"/>
    <col min="21" max="21" width="20.21875" customWidth="1"/>
    <col min="22" max="22" width="14.21875" customWidth="1"/>
  </cols>
  <sheetData>
    <row r="1" spans="1:23" ht="28.8">
      <c r="A1" s="62" t="s">
        <v>0</v>
      </c>
      <c r="B1" s="62" t="s">
        <v>272</v>
      </c>
      <c r="C1" s="62" t="str">
        <f>介绍!A41</f>
        <v>自我评估</v>
      </c>
      <c r="D1" s="64" t="str">
        <f>'S1'!F1</f>
        <v>当前阶段</v>
      </c>
      <c r="E1" s="64" t="str">
        <f>'S1'!G1</f>
        <v>目标阶段</v>
      </c>
      <c r="F1" s="64" t="str">
        <f>'S1'!H1</f>
        <v>高优先级</v>
      </c>
      <c r="G1" s="64" t="s">
        <v>265</v>
      </c>
      <c r="H1" s="65" t="s">
        <v>266</v>
      </c>
      <c r="I1" s="74" t="str">
        <f>D2</f>
        <v>还未达到阶段1</v>
      </c>
      <c r="J1" s="65" t="str">
        <f>D3</f>
        <v>阶段1</v>
      </c>
      <c r="K1" s="65" t="str">
        <f>D4</f>
        <v>阶段2</v>
      </c>
      <c r="L1" s="65" t="str">
        <f>D5</f>
        <v>阶段3</v>
      </c>
      <c r="M1" s="65" t="str">
        <f>D6</f>
        <v>阶段3+</v>
      </c>
      <c r="N1" s="65" t="s">
        <v>273</v>
      </c>
      <c r="O1" s="65" t="s">
        <v>264</v>
      </c>
      <c r="Q1" s="62" t="s">
        <v>274</v>
      </c>
      <c r="R1" s="71" t="s">
        <v>268</v>
      </c>
      <c r="S1" s="71" t="s">
        <v>269</v>
      </c>
      <c r="T1" s="62"/>
      <c r="U1" s="62" t="s">
        <v>275</v>
      </c>
    </row>
    <row r="2" spans="1:23" ht="15.6">
      <c r="A2" t="s">
        <v>1</v>
      </c>
      <c r="B2" t="s">
        <v>46</v>
      </c>
      <c r="C2" s="70">
        <f>O9/G9</f>
        <v>0</v>
      </c>
      <c r="D2" t="s">
        <v>631</v>
      </c>
      <c r="E2" t="s">
        <v>633</v>
      </c>
      <c r="F2" s="38" t="s">
        <v>263</v>
      </c>
      <c r="G2" s="75">
        <f>COUNTA('S1'!B2:B19)</f>
        <v>18</v>
      </c>
      <c r="H2" s="107" t="s">
        <v>291</v>
      </c>
      <c r="I2" s="66">
        <f>COUNTIF('S1'!F:F, Data!$D$2)</f>
        <v>0</v>
      </c>
      <c r="J2" s="66">
        <f>COUNTIF('S1'!F:F, Data!$D$3)</f>
        <v>0</v>
      </c>
      <c r="K2" s="66">
        <f>COUNTIF('S1'!F:F, Data!$D$4)</f>
        <v>0</v>
      </c>
      <c r="L2" s="66">
        <f>COUNTIF('S1'!F:F, Data!$D$5)</f>
        <v>0</v>
      </c>
      <c r="M2" s="66">
        <f>COUNTIF('S1'!F:F, Data!$D$6)</f>
        <v>0</v>
      </c>
      <c r="N2" s="66">
        <f>SUM(L2:M2)</f>
        <v>0</v>
      </c>
      <c r="O2" s="76">
        <f>SUM(I2:M2)</f>
        <v>0</v>
      </c>
      <c r="Q2" s="57" t="s">
        <v>626</v>
      </c>
      <c r="R2" s="78">
        <f>SUM(COUNTA('S1'!H2:H19),COUNTA('S2'!H2:H8), COUNTA('S3'!H2:H6), COUNTA('E1'!H2:H9), COUNTA('E2'!H2:H6),  COUNTA('E3'!H2:H10), COUNTA('E4'!H2:H18))</f>
        <v>0</v>
      </c>
      <c r="S2" s="70">
        <f>R2/$R$5</f>
        <v>0</v>
      </c>
      <c r="T2" s="8"/>
      <c r="U2" s="107" t="s">
        <v>640</v>
      </c>
      <c r="V2" s="66">
        <f>SUM(COUNTIF('S1'!J:J, U2),COUNTIF('S2'!J:J, U2), COUNTIF('S3'!J:J, U2), COUNTIF('E1'!J:J, U2), COUNTIF('E2'!J:J, U2),  COUNTIF('E3'!J:J, U2), COUNTIF('E4'!J:J, U2))</f>
        <v>0</v>
      </c>
      <c r="W2" s="67">
        <f>V2/$R$5</f>
        <v>0</v>
      </c>
    </row>
    <row r="3" spans="1:23" ht="15.6">
      <c r="A3" t="s">
        <v>2</v>
      </c>
      <c r="B3" t="s">
        <v>210</v>
      </c>
      <c r="D3" t="s">
        <v>307</v>
      </c>
      <c r="E3" t="s">
        <v>307</v>
      </c>
      <c r="F3" s="39"/>
      <c r="G3" s="75">
        <f>COUNTA('S2'!B2:B8)</f>
        <v>7</v>
      </c>
      <c r="H3" s="107" t="s">
        <v>293</v>
      </c>
      <c r="I3" s="66">
        <f>COUNTIF('S2'!F:F, Data!$D$2)</f>
        <v>0</v>
      </c>
      <c r="J3" s="66">
        <f>COUNTIF('S2'!F:F, Data!$D$3)</f>
        <v>0</v>
      </c>
      <c r="K3" s="66">
        <f>COUNTIF('S2'!F:F, Data!$D$4)</f>
        <v>0</v>
      </c>
      <c r="L3" s="66">
        <f>COUNTIF('S2'!F:F, Data!$D$5)</f>
        <v>0</v>
      </c>
      <c r="M3" s="66">
        <f>COUNTIF('S2'!F:F, Data!$D$6)</f>
        <v>0</v>
      </c>
      <c r="N3" s="66">
        <f t="shared" ref="N3:N7" si="0">SUM(L3:M3)</f>
        <v>0</v>
      </c>
      <c r="O3" s="76">
        <f t="shared" ref="O3:O8" si="1">SUM(I3:M3)</f>
        <v>0</v>
      </c>
      <c r="Q3" t="str">
        <f>E2</f>
        <v>目前不是优先事项</v>
      </c>
      <c r="R3" s="78">
        <f>SUM(COUNTIF('S1'!G:G, E2),COUNTIF('S2'!G:G, E2), COUNTIF('S3'!G:G, E2), COUNTIF('E1'!G:G, E2), COUNTIF('E2'!G:G, E2),  COUNTIF('E3'!G:G, E2), COUNTIF('E4'!G:G, E2))</f>
        <v>0</v>
      </c>
      <c r="S3" s="70">
        <f>R3/$R$5</f>
        <v>0</v>
      </c>
      <c r="T3" s="8"/>
      <c r="U3" s="66" t="s">
        <v>635</v>
      </c>
      <c r="V3" s="66">
        <f>SUM(COUNTIF('S1'!J:J, U3),COUNTIF('S2'!J:J, U3), COUNTIF('S3'!J:J, U3), COUNTIF('E1'!J:J, U3), COUNTIF('E2'!J:J, U3),  COUNTIF('E3'!J:J, U3), COUNTIF('E4'!J:J, U3))</f>
        <v>0</v>
      </c>
      <c r="W3" s="67">
        <f t="shared" ref="W3:W7" si="2">V3/$R$5</f>
        <v>0</v>
      </c>
    </row>
    <row r="4" spans="1:23">
      <c r="A4" t="s">
        <v>3</v>
      </c>
      <c r="B4" t="s">
        <v>211</v>
      </c>
      <c r="D4" t="s">
        <v>308</v>
      </c>
      <c r="E4" t="s">
        <v>308</v>
      </c>
      <c r="F4" s="40"/>
      <c r="G4" s="75">
        <f>COUNTA('S3'!B2:B6)</f>
        <v>5</v>
      </c>
      <c r="H4" s="107" t="s">
        <v>294</v>
      </c>
      <c r="I4" s="66">
        <f>COUNTIF('S3'!F:F, Data!$D$2)</f>
        <v>0</v>
      </c>
      <c r="J4" s="66">
        <f>COUNTIF('S3'!F:F, Data!$D$3)</f>
        <v>0</v>
      </c>
      <c r="K4" s="66">
        <f>COUNTIF('S3'!F:F, Data!$D$4)</f>
        <v>0</v>
      </c>
      <c r="L4" s="66">
        <f>COUNTIF('S3'!F:F, Data!$D$5)</f>
        <v>0</v>
      </c>
      <c r="M4" s="66">
        <f>COUNTIF('S3'!F:F, Data!$D$6)</f>
        <v>0</v>
      </c>
      <c r="N4" s="66">
        <f>SUM(L4:M4)</f>
        <v>0</v>
      </c>
      <c r="O4" s="76">
        <f t="shared" si="1"/>
        <v>0</v>
      </c>
      <c r="Q4" t="str">
        <f>E6</f>
        <v>达到最高阶段</v>
      </c>
      <c r="R4" s="78">
        <f>SUM(COUNTIF('S1'!G:G, E6),COUNTIF('S2'!G:G, E6), COUNTIF('S3'!G:G, E6), COUNTIF('E1'!G:G, E6), COUNTIF('E2'!G:G, E6),  COUNTIF('E3'!G:G, E6), COUNTIF('E4'!G:G, E6))</f>
        <v>0</v>
      </c>
      <c r="S4" s="70">
        <f>R4/$R$5</f>
        <v>0</v>
      </c>
      <c r="T4" s="8"/>
      <c r="U4" s="66" t="s">
        <v>636</v>
      </c>
      <c r="V4" s="66">
        <f>SUM(COUNTIF('S1'!J:J, U4),COUNTIF('S2'!J:J, U4), COUNTIF('S3'!J:J, U4), COUNTIF('E1'!J:J, U4), COUNTIF('E2'!J:J, U4),  COUNTIF('E3'!J:J, U4), COUNTIF('E4'!J:J, U4))</f>
        <v>0</v>
      </c>
      <c r="W4" s="67">
        <f t="shared" si="2"/>
        <v>0</v>
      </c>
    </row>
    <row r="5" spans="1:23">
      <c r="A5" t="s">
        <v>4</v>
      </c>
      <c r="B5" t="s">
        <v>88</v>
      </c>
      <c r="D5" t="s">
        <v>309</v>
      </c>
      <c r="E5" t="s">
        <v>309</v>
      </c>
      <c r="G5" s="75">
        <f>COUNTA('E1'!B2:B9)</f>
        <v>8</v>
      </c>
      <c r="H5" s="107" t="s">
        <v>295</v>
      </c>
      <c r="I5" s="66">
        <f>COUNTIF('E1'!F:F, Data!$D$2)</f>
        <v>0</v>
      </c>
      <c r="J5" s="66">
        <f>COUNTIF('E1'!F:F, Data!$D$3)</f>
        <v>0</v>
      </c>
      <c r="K5" s="66">
        <f>COUNTIF('E1'!F:F, Data!$D$4)</f>
        <v>0</v>
      </c>
      <c r="L5" s="66">
        <f>COUNTIF('E1'!F:F, Data!$D$5)</f>
        <v>0</v>
      </c>
      <c r="M5" s="66">
        <f>COUNTIF('E1'!F:F, Data!$D$6)</f>
        <v>0</v>
      </c>
      <c r="N5" s="66">
        <f t="shared" si="0"/>
        <v>0</v>
      </c>
      <c r="O5" s="76">
        <f t="shared" si="1"/>
        <v>0</v>
      </c>
      <c r="Q5" t="s">
        <v>265</v>
      </c>
      <c r="R5" s="72">
        <f>COUNTA('S1'!B2:B19)+COUNTA('S2'!B2:B8)+COUNTA('S3'!B2:B6)+COUNTA('E1'!B2:B9)+COUNTA('E2'!B2:B6)+COUNTA('E3'!B2:B10)+COUNTA('E4'!B2:B18)</f>
        <v>69</v>
      </c>
      <c r="U5" s="66" t="s">
        <v>637</v>
      </c>
      <c r="V5" s="66">
        <f>SUM(COUNTIF('S1'!J:J, U5),COUNTIF('S2'!J:J, U5), COUNTIF('S3'!J:J, U5), COUNTIF('E1'!J:J, U5), COUNTIF('E2'!J:J, U5),  COUNTIF('E3'!J:J, U5), COUNTIF('E4'!J:J, U5))</f>
        <v>0</v>
      </c>
      <c r="W5" s="67">
        <f t="shared" si="2"/>
        <v>0</v>
      </c>
    </row>
    <row r="6" spans="1:23" ht="14.4" customHeight="1">
      <c r="A6" t="s">
        <v>5</v>
      </c>
      <c r="B6" t="s">
        <v>166</v>
      </c>
      <c r="D6" t="s">
        <v>632</v>
      </c>
      <c r="E6" t="s">
        <v>634</v>
      </c>
      <c r="G6" s="75">
        <f>COUNTA('E2'!B2:B6)</f>
        <v>5</v>
      </c>
      <c r="H6" s="107" t="s">
        <v>296</v>
      </c>
      <c r="I6" s="66">
        <f>COUNTIF('E2'!F:F, Data!$D$2)</f>
        <v>0</v>
      </c>
      <c r="J6" s="66">
        <f>COUNTIF('E2'!F:F, Data!$D$3)</f>
        <v>0</v>
      </c>
      <c r="K6" s="66">
        <f>COUNTIF('E2'!F:F, Data!$D$4)</f>
        <v>0</v>
      </c>
      <c r="L6" s="66">
        <f>COUNTIF('E2'!F:F, Data!$D$5)</f>
        <v>0</v>
      </c>
      <c r="M6" s="66">
        <f>COUNTIF('E2'!F:F, Data!$D$6)</f>
        <v>0</v>
      </c>
      <c r="N6" s="66">
        <f t="shared" si="0"/>
        <v>0</v>
      </c>
      <c r="O6" s="76">
        <f t="shared" si="1"/>
        <v>0</v>
      </c>
      <c r="U6" s="66" t="s">
        <v>638</v>
      </c>
      <c r="V6" s="66">
        <f>SUM(COUNTIF('S1'!J:J, U6),COUNTIF('S2'!J:J, U6), COUNTIF('S3'!J:J, U6), COUNTIF('E1'!J:J, U6), COUNTIF('E2'!J:J, U6),  COUNTIF('E3'!J:J, U6), COUNTIF('E4'!J:J, U6))</f>
        <v>0</v>
      </c>
      <c r="W6" s="67">
        <f t="shared" si="2"/>
        <v>0</v>
      </c>
    </row>
    <row r="7" spans="1:23">
      <c r="A7" t="s">
        <v>6</v>
      </c>
      <c r="B7" t="s">
        <v>47</v>
      </c>
      <c r="G7" s="75">
        <f>COUNTA('E3'!B2:B10)</f>
        <v>9</v>
      </c>
      <c r="H7" s="107" t="s">
        <v>297</v>
      </c>
      <c r="I7" s="66">
        <f>COUNTIF('E3'!F:F, Data!$D$2)</f>
        <v>0</v>
      </c>
      <c r="J7" s="66">
        <f>COUNTIF('E3'!F:F, Data!$D$3)</f>
        <v>0</v>
      </c>
      <c r="K7" s="66">
        <f>COUNTIF('E3'!F:F, Data!$D$4)</f>
        <v>0</v>
      </c>
      <c r="L7" s="66">
        <f>COUNTIF('E3'!F:F, Data!$D$5)</f>
        <v>0</v>
      </c>
      <c r="M7" s="66">
        <f>COUNTIF('E3'!F:F, Data!$D$6)</f>
        <v>0</v>
      </c>
      <c r="N7" s="66">
        <f t="shared" si="0"/>
        <v>0</v>
      </c>
      <c r="O7" s="76">
        <f t="shared" si="1"/>
        <v>0</v>
      </c>
      <c r="U7" s="66" t="s">
        <v>264</v>
      </c>
      <c r="V7" s="66">
        <f>SUM(V3:V6)</f>
        <v>0</v>
      </c>
      <c r="W7" s="67">
        <f t="shared" si="2"/>
        <v>0</v>
      </c>
    </row>
    <row r="8" spans="1:23" ht="15" thickBot="1">
      <c r="A8" t="s">
        <v>7</v>
      </c>
      <c r="B8" t="s">
        <v>89</v>
      </c>
      <c r="G8" s="75">
        <f>COUNTA('E4'!B2:B18)</f>
        <v>17</v>
      </c>
      <c r="H8" s="107" t="s">
        <v>298</v>
      </c>
      <c r="I8" s="66">
        <f>COUNTIF('E4'!F:F, Data!$D$2)</f>
        <v>0</v>
      </c>
      <c r="J8" s="66">
        <f>COUNTIF('E4'!F:F, Data!$D$3)</f>
        <v>0</v>
      </c>
      <c r="K8" s="66">
        <f>COUNTIF('E4'!F:F, Data!$D$4)</f>
        <v>0</v>
      </c>
      <c r="L8" s="66">
        <f>COUNTIF('E4'!F:F, Data!$D$5)</f>
        <v>0</v>
      </c>
      <c r="M8" s="66">
        <f>COUNTIF('E4'!F:F, Data!$D$6)</f>
        <v>0</v>
      </c>
      <c r="N8" s="66">
        <f>SUM(L8:M8)</f>
        <v>0</v>
      </c>
      <c r="O8" s="76">
        <f t="shared" si="1"/>
        <v>0</v>
      </c>
    </row>
    <row r="9" spans="1:23" ht="15.6" thickBot="1">
      <c r="B9" t="s">
        <v>188</v>
      </c>
      <c r="G9" s="75">
        <f>SUM(G2:G8)</f>
        <v>69</v>
      </c>
      <c r="H9" s="100" t="s">
        <v>630</v>
      </c>
      <c r="I9" s="66">
        <f>SUM(I2:I8)</f>
        <v>0</v>
      </c>
      <c r="J9" s="66">
        <f t="shared" ref="J9:M9" si="3">SUM(J2:J8)</f>
        <v>0</v>
      </c>
      <c r="K9" s="66">
        <f t="shared" si="3"/>
        <v>0</v>
      </c>
      <c r="L9" s="66">
        <f t="shared" si="3"/>
        <v>0</v>
      </c>
      <c r="M9" s="66">
        <f t="shared" si="3"/>
        <v>0</v>
      </c>
      <c r="N9" s="66">
        <f>SUM(L9:M9)</f>
        <v>0</v>
      </c>
      <c r="O9" s="76">
        <f>SUM(I9:M9)</f>
        <v>0</v>
      </c>
    </row>
    <row r="10" spans="1:23">
      <c r="B10" t="s">
        <v>146</v>
      </c>
    </row>
    <row r="11" spans="1:23" ht="43.2">
      <c r="B11" t="s">
        <v>212</v>
      </c>
      <c r="H11" s="65" t="s">
        <v>267</v>
      </c>
      <c r="I11" s="74" t="str">
        <f>I1</f>
        <v>还未达到阶段1</v>
      </c>
      <c r="J11" s="74" t="str">
        <f t="shared" ref="J11:N11" si="4">J1</f>
        <v>阶段1</v>
      </c>
      <c r="K11" s="74" t="str">
        <f t="shared" si="4"/>
        <v>阶段2</v>
      </c>
      <c r="L11" s="74" t="str">
        <f t="shared" si="4"/>
        <v>阶段3</v>
      </c>
      <c r="M11" s="74" t="str">
        <f t="shared" si="4"/>
        <v>阶段3+</v>
      </c>
      <c r="N11" s="74" t="str">
        <f t="shared" si="4"/>
        <v>Etapa 3 or 3+</v>
      </c>
      <c r="O11" s="65" t="s">
        <v>262</v>
      </c>
    </row>
    <row r="12" spans="1:23">
      <c r="B12" t="s">
        <v>213</v>
      </c>
      <c r="H12" s="66" t="str">
        <f>H2</f>
        <v>S1 - 提高地方项目活动的质量和覆盖率</v>
      </c>
      <c r="I12" s="67">
        <f t="shared" ref="I12:N12" si="5">I2/$G$2</f>
        <v>0</v>
      </c>
      <c r="J12" s="67">
        <f t="shared" si="5"/>
        <v>0</v>
      </c>
      <c r="K12" s="67">
        <f t="shared" si="5"/>
        <v>0</v>
      </c>
      <c r="L12" s="67">
        <f t="shared" si="5"/>
        <v>0</v>
      </c>
      <c r="M12" s="67">
        <f t="shared" si="5"/>
        <v>0</v>
      </c>
      <c r="N12" s="67">
        <f t="shared" si="5"/>
        <v>0</v>
      </c>
      <c r="O12" s="68">
        <f>SUM(I12:M12)</f>
        <v>0</v>
      </c>
    </row>
    <row r="13" spans="1:23">
      <c r="B13" t="s">
        <v>90</v>
      </c>
      <c r="H13" s="66" t="str">
        <f t="shared" ref="H13:H19" si="6">H3</f>
        <v>S2 - 赋能运动员领袖和其他变革者</v>
      </c>
      <c r="I13" s="67">
        <f>I3/$G$3</f>
        <v>0</v>
      </c>
      <c r="J13" s="67">
        <f>J3/$G$3</f>
        <v>0</v>
      </c>
      <c r="K13" s="67">
        <f>K3/$G$3</f>
        <v>0</v>
      </c>
      <c r="L13" s="67">
        <f t="shared" ref="L13" si="7">L3/$G$3</f>
        <v>0</v>
      </c>
      <c r="M13" s="67">
        <f>M3/$G$3</f>
        <v>0</v>
      </c>
      <c r="N13" s="67">
        <f>N3/$G$3</f>
        <v>0</v>
      </c>
      <c r="O13" s="68">
        <f>SUM(I13:M13)</f>
        <v>0</v>
      </c>
    </row>
    <row r="14" spans="1:23">
      <c r="B14" t="s">
        <v>189</v>
      </c>
      <c r="H14" s="66" t="str">
        <f t="shared" si="6"/>
        <v>S3 - 健全包容性服务和营造包容性环境</v>
      </c>
      <c r="I14" s="67">
        <f>I4/$G$4</f>
        <v>0</v>
      </c>
      <c r="J14" s="67">
        <f t="shared" ref="J14:M14" si="8">J4/$G$4</f>
        <v>0</v>
      </c>
      <c r="K14" s="67">
        <f t="shared" si="8"/>
        <v>0</v>
      </c>
      <c r="L14" s="67">
        <f t="shared" si="8"/>
        <v>0</v>
      </c>
      <c r="M14" s="67">
        <f t="shared" si="8"/>
        <v>0</v>
      </c>
      <c r="N14" s="67">
        <f>N4/$G$4</f>
        <v>0</v>
      </c>
      <c r="O14" s="68">
        <f t="shared" ref="O14:O18" si="9">SUM(I14:M14)</f>
        <v>0</v>
      </c>
    </row>
    <row r="15" spans="1:23">
      <c r="B15" t="s">
        <v>48</v>
      </c>
      <c r="H15" s="66" t="str">
        <f t="shared" si="6"/>
        <v>E1 - 特奥会运动数字化</v>
      </c>
      <c r="I15" s="67">
        <f>I5/$G$5</f>
        <v>0</v>
      </c>
      <c r="J15" s="67">
        <f t="shared" ref="J15:M15" si="10">J5/$G$5</f>
        <v>0</v>
      </c>
      <c r="K15" s="67">
        <f t="shared" si="10"/>
        <v>0</v>
      </c>
      <c r="L15" s="67">
        <f t="shared" si="10"/>
        <v>0</v>
      </c>
      <c r="M15" s="67">
        <f t="shared" si="10"/>
        <v>0</v>
      </c>
      <c r="N15" s="67">
        <f>N5/$G$5</f>
        <v>0</v>
      </c>
      <c r="O15" s="68">
        <f t="shared" si="9"/>
        <v>0</v>
      </c>
    </row>
    <row r="16" spans="1:23">
      <c r="B16" t="s">
        <v>91</v>
      </c>
      <c r="H16" s="66" t="str">
        <f t="shared" si="6"/>
        <v>E2 - 收入渠道多样化</v>
      </c>
      <c r="I16" s="67">
        <f>I6/$G$6</f>
        <v>0</v>
      </c>
      <c r="J16" s="67">
        <f t="shared" ref="J16:M16" si="11">J6/$G$6</f>
        <v>0</v>
      </c>
      <c r="K16" s="67">
        <f>K6/$G$6</f>
        <v>0</v>
      </c>
      <c r="L16" s="67">
        <f t="shared" si="11"/>
        <v>0</v>
      </c>
      <c r="M16" s="67">
        <f t="shared" si="11"/>
        <v>0</v>
      </c>
      <c r="N16" s="67">
        <f>N6/$G$6</f>
        <v>0</v>
      </c>
      <c r="O16" s="68">
        <f t="shared" si="9"/>
        <v>0</v>
      </c>
    </row>
    <row r="17" spans="2:26">
      <c r="B17" t="s">
        <v>92</v>
      </c>
      <c r="H17" s="66" t="str">
        <f t="shared" si="6"/>
        <v>E3 - 建立品牌</v>
      </c>
      <c r="I17" s="67">
        <f>I7/$G$7</f>
        <v>0</v>
      </c>
      <c r="J17" s="67">
        <f t="shared" ref="J17:N17" si="12">J7/$G$7</f>
        <v>0</v>
      </c>
      <c r="K17" s="67">
        <f t="shared" si="12"/>
        <v>0</v>
      </c>
      <c r="L17" s="67">
        <f t="shared" si="12"/>
        <v>0</v>
      </c>
      <c r="M17" s="67">
        <f t="shared" si="12"/>
        <v>0</v>
      </c>
      <c r="N17" s="67">
        <f t="shared" si="12"/>
        <v>0</v>
      </c>
      <c r="O17" s="68">
        <f>SUM(I17:M17)</f>
        <v>0</v>
      </c>
    </row>
    <row r="18" spans="2:26">
      <c r="B18" t="s">
        <v>190</v>
      </c>
      <c r="H18" s="66" t="str">
        <f t="shared" si="6"/>
        <v xml:space="preserve">E4 - 促进组织发展 </v>
      </c>
      <c r="I18" s="67">
        <f>I8/$G$8</f>
        <v>0</v>
      </c>
      <c r="J18" s="67">
        <f t="shared" ref="J18:N18" si="13">J8/$G$8</f>
        <v>0</v>
      </c>
      <c r="K18" s="67">
        <f t="shared" si="13"/>
        <v>0</v>
      </c>
      <c r="L18" s="67">
        <f t="shared" si="13"/>
        <v>0</v>
      </c>
      <c r="M18" s="67">
        <f t="shared" si="13"/>
        <v>0</v>
      </c>
      <c r="N18" s="67">
        <f t="shared" si="13"/>
        <v>0</v>
      </c>
      <c r="O18" s="68">
        <f t="shared" si="9"/>
        <v>0</v>
      </c>
    </row>
    <row r="19" spans="2:26">
      <c r="B19" t="s">
        <v>167</v>
      </c>
      <c r="H19" s="66" t="str">
        <f t="shared" si="6"/>
        <v>所有战略计划领域</v>
      </c>
      <c r="I19" s="67">
        <f>I9/$G$9</f>
        <v>0</v>
      </c>
      <c r="J19" s="67">
        <f t="shared" ref="J19:M19" si="14">J9/$G$9</f>
        <v>0</v>
      </c>
      <c r="K19" s="67">
        <f t="shared" si="14"/>
        <v>0</v>
      </c>
      <c r="L19" s="67">
        <f t="shared" si="14"/>
        <v>0</v>
      </c>
      <c r="M19" s="67">
        <f t="shared" si="14"/>
        <v>0</v>
      </c>
      <c r="N19" s="67">
        <f>N9/$G$9</f>
        <v>0</v>
      </c>
      <c r="O19" s="68">
        <f>SUM(I19:M19)</f>
        <v>0</v>
      </c>
    </row>
    <row r="20" spans="2:26">
      <c r="B20" t="s">
        <v>49</v>
      </c>
    </row>
    <row r="21" spans="2:26">
      <c r="B21" t="s">
        <v>191</v>
      </c>
    </row>
    <row r="22" spans="2:26" ht="72">
      <c r="B22" t="s">
        <v>93</v>
      </c>
      <c r="H22" s="65" t="s">
        <v>270</v>
      </c>
      <c r="I22" s="74" t="str">
        <f>E2</f>
        <v>目前不是优先事项</v>
      </c>
      <c r="J22" s="65" t="str">
        <f>E3</f>
        <v>阶段1</v>
      </c>
      <c r="K22" s="65" t="str">
        <f>E4</f>
        <v>阶段2</v>
      </c>
      <c r="L22" s="65" t="str">
        <f>E5</f>
        <v>阶段3</v>
      </c>
      <c r="M22" s="74" t="str">
        <f>E6</f>
        <v>达到最高阶段</v>
      </c>
      <c r="N22" s="74" t="str">
        <f>F1</f>
        <v>高优先级</v>
      </c>
      <c r="O22" s="65" t="s">
        <v>264</v>
      </c>
    </row>
    <row r="23" spans="2:26">
      <c r="B23" t="s">
        <v>94</v>
      </c>
      <c r="H23" s="66" t="str">
        <f>H12</f>
        <v>S1 - 提高地方项目活动的质量和覆盖率</v>
      </c>
      <c r="I23" s="66">
        <f>COUNTIF('S1'!G:G, Data!$E$2)</f>
        <v>0</v>
      </c>
      <c r="J23" s="66">
        <f>COUNTIF('S1'!G:G, Data!$E$3)</f>
        <v>0</v>
      </c>
      <c r="K23" s="66">
        <f>COUNTIF('S1'!G:G, Data!$E$4)</f>
        <v>0</v>
      </c>
      <c r="L23" s="66">
        <f>COUNTIF('S1'!G:G, Data!$E$5)</f>
        <v>0</v>
      </c>
      <c r="M23" s="66">
        <f>COUNTIF('S1'!G:G, Data!$E$6)</f>
        <v>0</v>
      </c>
      <c r="N23" s="66">
        <f>COUNTA('S1'!H2:H19)</f>
        <v>0</v>
      </c>
      <c r="O23" s="76">
        <f>SUM(I23:M23)</f>
        <v>0</v>
      </c>
    </row>
    <row r="24" spans="2:26">
      <c r="B24" t="s">
        <v>192</v>
      </c>
      <c r="H24" s="66" t="str">
        <f t="shared" ref="H24:H29" si="15">H13</f>
        <v>S2 - 赋能运动员领袖和其他变革者</v>
      </c>
      <c r="I24" s="66">
        <f>COUNTIF('S2'!G:G, Data!$E$2)</f>
        <v>0</v>
      </c>
      <c r="J24" s="66">
        <f>COUNTIF('S2'!G:G, Data!$D$3)</f>
        <v>0</v>
      </c>
      <c r="K24" s="66">
        <f>COUNTIF('S2'!G:G, Data!$D$4)</f>
        <v>0</v>
      </c>
      <c r="L24" s="66">
        <f>COUNTIF('S2'!G:G, Data!$D$5)</f>
        <v>0</v>
      </c>
      <c r="M24" s="66">
        <f>COUNTIF('S2'!G:G, Data!$D$6)</f>
        <v>0</v>
      </c>
      <c r="N24" s="66">
        <f>COUNTA('S2'!H2:H8)</f>
        <v>0</v>
      </c>
      <c r="O24" s="76">
        <f>SUM(I24:M24)</f>
        <v>0</v>
      </c>
    </row>
    <row r="25" spans="2:26">
      <c r="B25" t="s">
        <v>8</v>
      </c>
      <c r="H25" s="66" t="str">
        <f t="shared" si="15"/>
        <v>S3 - 健全包容性服务和营造包容性环境</v>
      </c>
      <c r="I25" s="66">
        <f>COUNTIF('S3'!G:G, Data!$E$2)</f>
        <v>0</v>
      </c>
      <c r="J25" s="66">
        <f>COUNTIF('S3'!G:G, Data!$E$3)</f>
        <v>0</v>
      </c>
      <c r="K25" s="66">
        <f>COUNTIF('S3'!G:G, Data!$E$4)</f>
        <v>0</v>
      </c>
      <c r="L25" s="66">
        <f>COUNTIF('S3'!G:G, Data!$E$5)</f>
        <v>0</v>
      </c>
      <c r="M25" s="66">
        <f>COUNTIF('S3'!G:G, Data!$E$6)</f>
        <v>0</v>
      </c>
      <c r="N25" s="66">
        <f xml:space="preserve"> COUNTA('S3'!H2:H6)</f>
        <v>0</v>
      </c>
      <c r="O25" s="76">
        <f>SUM(I25:M25)</f>
        <v>0</v>
      </c>
    </row>
    <row r="26" spans="2:26">
      <c r="B26" t="s">
        <v>193</v>
      </c>
      <c r="H26" s="66" t="str">
        <f t="shared" si="15"/>
        <v>E1 - 特奥会运动数字化</v>
      </c>
      <c r="I26" s="66">
        <f>COUNTIF('E1'!G:G, Data!$E$2)</f>
        <v>0</v>
      </c>
      <c r="J26" s="66">
        <f>COUNTIF('E1'!G:G, Data!$E$3)</f>
        <v>0</v>
      </c>
      <c r="K26" s="66">
        <f>COUNTIF('E1'!G:G, Data!$E$4)</f>
        <v>0</v>
      </c>
      <c r="L26" s="66">
        <f>COUNTIF('E1'!G:G, Data!$E$5)</f>
        <v>0</v>
      </c>
      <c r="M26" s="66">
        <f>COUNTIF('E1'!G:G, Data!$E$6)</f>
        <v>0</v>
      </c>
      <c r="N26" s="66">
        <f>COUNTA('E1'!H2:H9)</f>
        <v>0</v>
      </c>
      <c r="O26" s="76">
        <f>SUM(I26:M26)</f>
        <v>0</v>
      </c>
    </row>
    <row r="27" spans="2:26">
      <c r="B27" t="s">
        <v>50</v>
      </c>
      <c r="H27" s="66" t="str">
        <f t="shared" si="15"/>
        <v>E2 - 收入渠道多样化</v>
      </c>
      <c r="I27" s="66">
        <f>COUNTIF('E2'!G:G, Data!$E$2)</f>
        <v>0</v>
      </c>
      <c r="J27" s="66">
        <f>COUNTIF('E2'!G:G, Data!$E$3)</f>
        <v>0</v>
      </c>
      <c r="K27" s="66">
        <f>COUNTIF('E2'!G:G, Data!$E$4)</f>
        <v>0</v>
      </c>
      <c r="L27" s="66">
        <f>COUNTIF('E2'!G:G, Data!$E$5)</f>
        <v>0</v>
      </c>
      <c r="M27" s="66">
        <f>COUNTIF('E2'!G:G, Data!$E$6)</f>
        <v>0</v>
      </c>
      <c r="N27" s="66">
        <f>COUNTA('E2'!H2:H6)</f>
        <v>0</v>
      </c>
      <c r="O27" s="76">
        <f t="shared" ref="O27:O29" si="16">SUM(I27:M27)</f>
        <v>0</v>
      </c>
    </row>
    <row r="28" spans="2:26">
      <c r="B28" t="s">
        <v>51</v>
      </c>
      <c r="H28" s="66" t="str">
        <f t="shared" si="15"/>
        <v>E3 - 建立品牌</v>
      </c>
      <c r="I28" s="66">
        <f>COUNTIF('E3'!G:G, Data!$E$2)</f>
        <v>0</v>
      </c>
      <c r="J28" s="66">
        <f>COUNTIF('E3'!G:G, Data!$E$3)</f>
        <v>0</v>
      </c>
      <c r="K28" s="66">
        <f>COUNTIF('E3'!G:G, Data!$E$4)</f>
        <v>0</v>
      </c>
      <c r="L28" s="66">
        <f>COUNTIF('E3'!G:G, Data!$E$5)</f>
        <v>0</v>
      </c>
      <c r="M28" s="66">
        <f>COUNTIF('E3'!G:G, Data!$E$6)</f>
        <v>0</v>
      </c>
      <c r="N28" s="66">
        <f>COUNTA('E3'!H2:H10)</f>
        <v>0</v>
      </c>
      <c r="O28" s="76">
        <f t="shared" si="16"/>
        <v>0</v>
      </c>
    </row>
    <row r="29" spans="2:26">
      <c r="B29" t="s">
        <v>147</v>
      </c>
      <c r="H29" s="66" t="str">
        <f t="shared" si="15"/>
        <v xml:space="preserve">E4 - 促进组织发展 </v>
      </c>
      <c r="I29" s="66">
        <f>COUNTIF('E4'!G:G, Data!$E$2)</f>
        <v>0</v>
      </c>
      <c r="J29" s="66">
        <f>COUNTIF('E4'!G:G, Data!$E$3)</f>
        <v>0</v>
      </c>
      <c r="K29" s="66">
        <f>COUNTIF('E4'!G:G, Data!$E$4)</f>
        <v>0</v>
      </c>
      <c r="L29" s="66">
        <f>COUNTIF('E4'!G:G, Data!$E$5)</f>
        <v>0</v>
      </c>
      <c r="M29" s="66">
        <f>COUNTIF('E4'!G:G, Data!$E$6)</f>
        <v>0</v>
      </c>
      <c r="N29" s="66">
        <f>COUNTA('E4'!H2:H18)</f>
        <v>0</v>
      </c>
      <c r="O29" s="76">
        <f t="shared" si="16"/>
        <v>0</v>
      </c>
    </row>
    <row r="30" spans="2:26">
      <c r="B30" t="s">
        <v>194</v>
      </c>
      <c r="H30" s="66" t="str">
        <f>H19</f>
        <v>所有战略计划领域</v>
      </c>
      <c r="I30" s="77">
        <f>SUM(I23:I29)</f>
        <v>0</v>
      </c>
      <c r="J30" s="66">
        <f t="shared" ref="J30:M30" si="17">SUM(J23:J29)</f>
        <v>0</v>
      </c>
      <c r="K30" s="66">
        <f t="shared" si="17"/>
        <v>0</v>
      </c>
      <c r="L30" s="66">
        <f t="shared" si="17"/>
        <v>0</v>
      </c>
      <c r="M30" s="77">
        <f t="shared" si="17"/>
        <v>0</v>
      </c>
      <c r="N30" s="77">
        <f>SUM(N23:N29)</f>
        <v>0</v>
      </c>
      <c r="O30" s="76">
        <f>SUM(O23:O29)</f>
        <v>0</v>
      </c>
    </row>
    <row r="31" spans="2:26" ht="15" customHeight="1">
      <c r="B31" t="s">
        <v>95</v>
      </c>
      <c r="R31"/>
      <c r="S31" s="79"/>
      <c r="T31" s="79"/>
      <c r="U31" s="79"/>
      <c r="V31" s="79"/>
      <c r="W31" s="79"/>
    </row>
    <row r="32" spans="2:26">
      <c r="B32" t="s">
        <v>9</v>
      </c>
      <c r="H32" s="65" t="s">
        <v>271</v>
      </c>
      <c r="I32" s="65" t="str">
        <f t="shared" ref="I32:M32" si="18">I22</f>
        <v>目前不是优先事项</v>
      </c>
      <c r="J32" s="65" t="str">
        <f t="shared" si="18"/>
        <v>阶段1</v>
      </c>
      <c r="K32" s="65" t="str">
        <f t="shared" si="18"/>
        <v>阶段2</v>
      </c>
      <c r="L32" s="65" t="str">
        <f t="shared" si="18"/>
        <v>阶段3</v>
      </c>
      <c r="M32" s="65" t="str">
        <f t="shared" si="18"/>
        <v>达到最高阶段</v>
      </c>
      <c r="N32" s="65" t="str">
        <f>F1</f>
        <v>高优先级</v>
      </c>
      <c r="O32" s="65" t="s">
        <v>264</v>
      </c>
      <c r="R32"/>
      <c r="S32" s="62"/>
      <c r="T32" s="62"/>
      <c r="U32" s="62"/>
      <c r="V32" s="62"/>
      <c r="W32" s="62"/>
      <c r="X32" s="62"/>
      <c r="Y32" s="62"/>
      <c r="Z32" s="62"/>
    </row>
    <row r="33" spans="2:26">
      <c r="B33" t="s">
        <v>148</v>
      </c>
      <c r="H33" s="66" t="str">
        <f>H2</f>
        <v>S1 - 提高地方项目活动的质量和覆盖率</v>
      </c>
      <c r="I33" s="67">
        <f>I23/$G$2</f>
        <v>0</v>
      </c>
      <c r="J33" s="67">
        <f>J23/$G$2</f>
        <v>0</v>
      </c>
      <c r="K33" s="67">
        <f>K23/$G$2</f>
        <v>0</v>
      </c>
      <c r="L33" s="67">
        <f t="shared" ref="L33:L40" si="19">L23/G2</f>
        <v>0</v>
      </c>
      <c r="M33" s="67">
        <f t="shared" ref="M33:M40" si="20">M23/G2</f>
        <v>0</v>
      </c>
      <c r="N33" s="67">
        <f t="shared" ref="N33:N40" si="21">N23/G2</f>
        <v>0</v>
      </c>
      <c r="O33" s="68">
        <f>SUM(I33:M33)</f>
        <v>0</v>
      </c>
      <c r="R33"/>
      <c r="S33"/>
    </row>
    <row r="34" spans="2:26">
      <c r="B34" t="s">
        <v>52</v>
      </c>
      <c r="H34" s="66" t="str">
        <f t="shared" ref="H34:H40" si="22">H3</f>
        <v>S2 - 赋能运动员领袖和其他变革者</v>
      </c>
      <c r="I34" s="67">
        <f>I24/$G$3</f>
        <v>0</v>
      </c>
      <c r="J34" s="67">
        <f>J24/$G$3</f>
        <v>0</v>
      </c>
      <c r="K34" s="67">
        <f>K24/$G$3</f>
        <v>0</v>
      </c>
      <c r="L34" s="67">
        <f t="shared" si="19"/>
        <v>0</v>
      </c>
      <c r="M34" s="67">
        <f t="shared" si="20"/>
        <v>0</v>
      </c>
      <c r="N34" s="67">
        <f t="shared" si="21"/>
        <v>0</v>
      </c>
      <c r="O34" s="68">
        <f t="shared" ref="O34:O39" si="23">SUM(I34:M34)</f>
        <v>0</v>
      </c>
      <c r="R34"/>
      <c r="S34"/>
    </row>
    <row r="35" spans="2:26">
      <c r="B35" t="s">
        <v>96</v>
      </c>
      <c r="H35" s="66" t="str">
        <f t="shared" si="22"/>
        <v>S3 - 健全包容性服务和营造包容性环境</v>
      </c>
      <c r="I35" s="67">
        <f>I25/$G$4</f>
        <v>0</v>
      </c>
      <c r="J35" s="67">
        <f t="shared" ref="J35:K35" si="24">J25/$G$4</f>
        <v>0</v>
      </c>
      <c r="K35" s="67">
        <f t="shared" si="24"/>
        <v>0</v>
      </c>
      <c r="L35" s="67">
        <f t="shared" si="19"/>
        <v>0</v>
      </c>
      <c r="M35" s="67">
        <f t="shared" si="20"/>
        <v>0</v>
      </c>
      <c r="N35" s="67">
        <f t="shared" si="21"/>
        <v>0</v>
      </c>
      <c r="O35" s="68">
        <f t="shared" si="23"/>
        <v>0</v>
      </c>
      <c r="R35"/>
      <c r="S35"/>
    </row>
    <row r="36" spans="2:26">
      <c r="B36" t="s">
        <v>10</v>
      </c>
      <c r="H36" s="66" t="str">
        <f t="shared" si="22"/>
        <v>E1 - 特奥会运动数字化</v>
      </c>
      <c r="I36" s="67">
        <f>I26/$G$5</f>
        <v>0</v>
      </c>
      <c r="J36" s="67">
        <f t="shared" ref="J36:K36" si="25">J26/$G$5</f>
        <v>0</v>
      </c>
      <c r="K36" s="67">
        <f t="shared" si="25"/>
        <v>0</v>
      </c>
      <c r="L36" s="67">
        <f t="shared" si="19"/>
        <v>0</v>
      </c>
      <c r="M36" s="67">
        <f t="shared" si="20"/>
        <v>0</v>
      </c>
      <c r="N36" s="67">
        <f t="shared" si="21"/>
        <v>0</v>
      </c>
      <c r="O36" s="68">
        <f t="shared" si="23"/>
        <v>0</v>
      </c>
      <c r="R36"/>
      <c r="S36"/>
    </row>
    <row r="37" spans="2:26">
      <c r="B37" t="s">
        <v>11</v>
      </c>
      <c r="H37" s="66" t="str">
        <f t="shared" si="22"/>
        <v>E2 - 收入渠道多样化</v>
      </c>
      <c r="I37" s="67">
        <f>I27/$G$6</f>
        <v>0</v>
      </c>
      <c r="J37" s="67">
        <f t="shared" ref="J37:K37" si="26">J27/$G$6</f>
        <v>0</v>
      </c>
      <c r="K37" s="67">
        <f t="shared" si="26"/>
        <v>0</v>
      </c>
      <c r="L37" s="67">
        <f t="shared" si="19"/>
        <v>0</v>
      </c>
      <c r="M37" s="67">
        <f t="shared" si="20"/>
        <v>0</v>
      </c>
      <c r="N37" s="67">
        <f t="shared" si="21"/>
        <v>0</v>
      </c>
      <c r="O37" s="68">
        <f t="shared" si="23"/>
        <v>0</v>
      </c>
      <c r="R37"/>
      <c r="S37"/>
    </row>
    <row r="38" spans="2:26">
      <c r="B38" t="s">
        <v>53</v>
      </c>
      <c r="H38" s="66" t="str">
        <f t="shared" si="22"/>
        <v>E3 - 建立品牌</v>
      </c>
      <c r="I38" s="67">
        <f>I28/$G$7</f>
        <v>0</v>
      </c>
      <c r="J38" s="67">
        <f>J28/$G$7</f>
        <v>0</v>
      </c>
      <c r="K38" s="67">
        <f t="shared" ref="K38" si="27">K28/$G$7</f>
        <v>0</v>
      </c>
      <c r="L38" s="67">
        <f t="shared" si="19"/>
        <v>0</v>
      </c>
      <c r="M38" s="67">
        <f t="shared" si="20"/>
        <v>0</v>
      </c>
      <c r="N38" s="67">
        <f t="shared" si="21"/>
        <v>0</v>
      </c>
      <c r="O38" s="68">
        <f t="shared" si="23"/>
        <v>0</v>
      </c>
      <c r="R38"/>
      <c r="S38"/>
    </row>
    <row r="39" spans="2:26">
      <c r="B39" t="s">
        <v>195</v>
      </c>
      <c r="H39" s="66" t="str">
        <f t="shared" si="22"/>
        <v xml:space="preserve">E4 - 促进组织发展 </v>
      </c>
      <c r="I39" s="67">
        <f>I29/$G$8</f>
        <v>0</v>
      </c>
      <c r="J39" s="67">
        <f>J29/$G$8</f>
        <v>0</v>
      </c>
      <c r="K39" s="67">
        <f t="shared" ref="K39" si="28">K29/$G$8</f>
        <v>0</v>
      </c>
      <c r="L39" s="67">
        <f t="shared" si="19"/>
        <v>0</v>
      </c>
      <c r="M39" s="67">
        <f t="shared" si="20"/>
        <v>0</v>
      </c>
      <c r="N39" s="67">
        <f t="shared" si="21"/>
        <v>0</v>
      </c>
      <c r="O39" s="68">
        <f t="shared" si="23"/>
        <v>0</v>
      </c>
      <c r="R39"/>
      <c r="S39"/>
    </row>
    <row r="40" spans="2:26">
      <c r="B40" t="s">
        <v>12</v>
      </c>
      <c r="H40" s="66" t="str">
        <f t="shared" si="22"/>
        <v>所有战略计划领域</v>
      </c>
      <c r="I40" s="67">
        <f>I30/$G$9</f>
        <v>0</v>
      </c>
      <c r="J40" s="67">
        <f t="shared" ref="J40:K40" si="29">J30/$G$9</f>
        <v>0</v>
      </c>
      <c r="K40" s="67">
        <f t="shared" si="29"/>
        <v>0</v>
      </c>
      <c r="L40" s="67">
        <f t="shared" si="19"/>
        <v>0</v>
      </c>
      <c r="M40" s="67">
        <f t="shared" si="20"/>
        <v>0</v>
      </c>
      <c r="N40" s="67">
        <f t="shared" si="21"/>
        <v>0</v>
      </c>
      <c r="O40" s="68">
        <f>SUM(I40:M40)</f>
        <v>0</v>
      </c>
      <c r="R40"/>
      <c r="S40" s="80"/>
    </row>
    <row r="41" spans="2:26">
      <c r="B41" t="s">
        <v>196</v>
      </c>
      <c r="R41"/>
      <c r="S41"/>
    </row>
    <row r="42" spans="2:26">
      <c r="B42" t="s">
        <v>13</v>
      </c>
      <c r="R42"/>
      <c r="S42" s="62"/>
      <c r="T42" s="62"/>
      <c r="U42" s="62"/>
      <c r="V42" s="62"/>
      <c r="W42" s="62"/>
      <c r="X42" s="62"/>
      <c r="Y42" s="62"/>
      <c r="Z42" s="62"/>
    </row>
    <row r="43" spans="2:26">
      <c r="B43" t="s">
        <v>149</v>
      </c>
      <c r="R43"/>
      <c r="S43"/>
      <c r="T43" s="81"/>
      <c r="U43" s="81"/>
      <c r="V43" s="81"/>
      <c r="W43" s="81"/>
      <c r="X43" s="81"/>
      <c r="Y43" s="81"/>
      <c r="Z43" s="73"/>
    </row>
    <row r="44" spans="2:26">
      <c r="B44" t="s">
        <v>82</v>
      </c>
      <c r="R44"/>
      <c r="S44"/>
      <c r="T44" s="81"/>
      <c r="U44" s="81"/>
      <c r="V44" s="81"/>
      <c r="W44" s="81"/>
      <c r="X44" s="81"/>
      <c r="Y44" s="81"/>
      <c r="Z44" s="73"/>
    </row>
    <row r="45" spans="2:26">
      <c r="B45" t="s">
        <v>83</v>
      </c>
      <c r="R45"/>
      <c r="S45"/>
      <c r="T45" s="81"/>
      <c r="U45" s="81"/>
      <c r="V45" s="81"/>
      <c r="W45" s="81"/>
      <c r="X45" s="81"/>
      <c r="Y45" s="81"/>
      <c r="Z45" s="73"/>
    </row>
    <row r="46" spans="2:26">
      <c r="B46" t="s">
        <v>150</v>
      </c>
      <c r="R46"/>
      <c r="S46"/>
      <c r="T46" s="81"/>
      <c r="U46" s="81"/>
      <c r="V46" s="81"/>
      <c r="W46" s="81"/>
      <c r="X46" s="81"/>
      <c r="Y46" s="81"/>
      <c r="Z46" s="73"/>
    </row>
    <row r="47" spans="2:26">
      <c r="B47" t="s">
        <v>214</v>
      </c>
      <c r="R47"/>
      <c r="S47"/>
      <c r="T47" s="81"/>
      <c r="U47" s="81"/>
      <c r="V47" s="81"/>
      <c r="W47" s="81"/>
      <c r="X47" s="81"/>
      <c r="Y47" s="81"/>
      <c r="Z47" s="73"/>
    </row>
    <row r="48" spans="2:26">
      <c r="B48" t="s">
        <v>168</v>
      </c>
      <c r="R48"/>
      <c r="S48"/>
      <c r="T48" s="81"/>
      <c r="U48" s="81"/>
      <c r="V48" s="81"/>
      <c r="W48" s="81"/>
      <c r="X48" s="81"/>
      <c r="Y48" s="81"/>
      <c r="Z48" s="73"/>
    </row>
    <row r="49" spans="2:26">
      <c r="B49" t="s">
        <v>14</v>
      </c>
      <c r="R49"/>
      <c r="S49"/>
      <c r="T49" s="81"/>
      <c r="U49" s="81"/>
      <c r="V49" s="81"/>
      <c r="W49" s="81"/>
      <c r="X49" s="81"/>
      <c r="Y49" s="81"/>
      <c r="Z49" s="73"/>
    </row>
    <row r="50" spans="2:26">
      <c r="B50" t="s">
        <v>215</v>
      </c>
      <c r="S50"/>
      <c r="T50" s="81"/>
      <c r="U50" s="81"/>
      <c r="V50" s="81"/>
      <c r="W50" s="81"/>
      <c r="X50" s="81"/>
      <c r="Y50" s="81"/>
      <c r="Z50" s="73"/>
    </row>
    <row r="51" spans="2:26">
      <c r="B51" t="s">
        <v>151</v>
      </c>
    </row>
    <row r="52" spans="2:26">
      <c r="B52" t="s">
        <v>15</v>
      </c>
    </row>
    <row r="53" spans="2:26">
      <c r="B53" t="s">
        <v>97</v>
      </c>
    </row>
    <row r="54" spans="2:26">
      <c r="B54" t="s">
        <v>152</v>
      </c>
    </row>
    <row r="55" spans="2:26">
      <c r="B55" t="s">
        <v>197</v>
      </c>
    </row>
    <row r="56" spans="2:26">
      <c r="B56" t="s">
        <v>98</v>
      </c>
    </row>
    <row r="57" spans="2:26">
      <c r="B57" t="s">
        <v>99</v>
      </c>
    </row>
    <row r="58" spans="2:26">
      <c r="B58" t="s">
        <v>216</v>
      </c>
    </row>
    <row r="59" spans="2:26" ht="14.4" customHeight="1">
      <c r="B59" t="s">
        <v>16</v>
      </c>
    </row>
    <row r="60" spans="2:26">
      <c r="B60" t="s">
        <v>100</v>
      </c>
    </row>
    <row r="61" spans="2:26">
      <c r="B61" t="s">
        <v>217</v>
      </c>
    </row>
    <row r="62" spans="2:26">
      <c r="B62" t="s">
        <v>169</v>
      </c>
    </row>
    <row r="63" spans="2:26">
      <c r="B63" t="s">
        <v>198</v>
      </c>
    </row>
    <row r="64" spans="2:26">
      <c r="B64" t="s">
        <v>153</v>
      </c>
    </row>
    <row r="65" spans="2:2">
      <c r="B65" t="s">
        <v>154</v>
      </c>
    </row>
    <row r="66" spans="2:2">
      <c r="B66" t="s">
        <v>170</v>
      </c>
    </row>
    <row r="67" spans="2:2">
      <c r="B67" t="s">
        <v>155</v>
      </c>
    </row>
    <row r="68" spans="2:2">
      <c r="B68" t="s">
        <v>17</v>
      </c>
    </row>
    <row r="69" spans="2:2">
      <c r="B69" t="s">
        <v>101</v>
      </c>
    </row>
    <row r="70" spans="2:2">
      <c r="B70" t="s">
        <v>18</v>
      </c>
    </row>
    <row r="71" spans="2:2">
      <c r="B71" t="s">
        <v>19</v>
      </c>
    </row>
    <row r="72" spans="2:2">
      <c r="B72" t="s">
        <v>102</v>
      </c>
    </row>
    <row r="73" spans="2:2">
      <c r="B73" t="s">
        <v>54</v>
      </c>
    </row>
    <row r="74" spans="2:2">
      <c r="B74" t="s">
        <v>103</v>
      </c>
    </row>
    <row r="75" spans="2:2">
      <c r="B75" t="s">
        <v>218</v>
      </c>
    </row>
    <row r="76" spans="2:2">
      <c r="B76" t="s">
        <v>104</v>
      </c>
    </row>
    <row r="77" spans="2:2">
      <c r="B77" t="s">
        <v>219</v>
      </c>
    </row>
    <row r="78" spans="2:2">
      <c r="B78" t="s">
        <v>105</v>
      </c>
    </row>
    <row r="79" spans="2:2">
      <c r="B79" t="s">
        <v>106</v>
      </c>
    </row>
    <row r="80" spans="2:2">
      <c r="B80" t="s">
        <v>20</v>
      </c>
    </row>
    <row r="81" spans="2:2">
      <c r="B81" t="s">
        <v>107</v>
      </c>
    </row>
    <row r="82" spans="2:2">
      <c r="B82" t="s">
        <v>108</v>
      </c>
    </row>
    <row r="83" spans="2:2">
      <c r="B83" t="s">
        <v>199</v>
      </c>
    </row>
    <row r="84" spans="2:2">
      <c r="B84" t="s">
        <v>55</v>
      </c>
    </row>
    <row r="85" spans="2:2">
      <c r="B85" t="s">
        <v>156</v>
      </c>
    </row>
    <row r="86" spans="2:2">
      <c r="B86" t="s">
        <v>21</v>
      </c>
    </row>
    <row r="87" spans="2:2">
      <c r="B87" t="s">
        <v>22</v>
      </c>
    </row>
    <row r="88" spans="2:2">
      <c r="B88" t="s">
        <v>200</v>
      </c>
    </row>
    <row r="89" spans="2:2">
      <c r="B89" t="s">
        <v>201</v>
      </c>
    </row>
    <row r="90" spans="2:2">
      <c r="B90" t="s">
        <v>220</v>
      </c>
    </row>
    <row r="91" spans="2:2">
      <c r="B91" t="s">
        <v>109</v>
      </c>
    </row>
    <row r="92" spans="2:2">
      <c r="B92" t="s">
        <v>157</v>
      </c>
    </row>
    <row r="93" spans="2:2">
      <c r="B93" t="s">
        <v>84</v>
      </c>
    </row>
    <row r="94" spans="2:2">
      <c r="B94" t="s">
        <v>110</v>
      </c>
    </row>
    <row r="95" spans="2:2">
      <c r="B95" t="s">
        <v>111</v>
      </c>
    </row>
    <row r="96" spans="2:2">
      <c r="B96" t="s">
        <v>221</v>
      </c>
    </row>
    <row r="97" spans="2:2">
      <c r="B97" t="s">
        <v>222</v>
      </c>
    </row>
    <row r="98" spans="2:2">
      <c r="B98" t="s">
        <v>223</v>
      </c>
    </row>
    <row r="99" spans="2:2">
      <c r="B99" t="s">
        <v>56</v>
      </c>
    </row>
    <row r="100" spans="2:2">
      <c r="B100" t="s">
        <v>224</v>
      </c>
    </row>
    <row r="101" spans="2:2">
      <c r="B101" t="s">
        <v>171</v>
      </c>
    </row>
    <row r="102" spans="2:2">
      <c r="B102" t="s">
        <v>172</v>
      </c>
    </row>
    <row r="103" spans="2:2">
      <c r="B103" t="s">
        <v>112</v>
      </c>
    </row>
    <row r="104" spans="2:2">
      <c r="B104" t="s">
        <v>113</v>
      </c>
    </row>
    <row r="105" spans="2:2">
      <c r="B105" t="s">
        <v>114</v>
      </c>
    </row>
    <row r="106" spans="2:2">
      <c r="B106" t="s">
        <v>115</v>
      </c>
    </row>
    <row r="107" spans="2:2">
      <c r="B107" t="s">
        <v>202</v>
      </c>
    </row>
    <row r="108" spans="2:2">
      <c r="B108" t="s">
        <v>173</v>
      </c>
    </row>
    <row r="109" spans="2:2">
      <c r="B109" t="s">
        <v>225</v>
      </c>
    </row>
    <row r="110" spans="2:2">
      <c r="B110" t="s">
        <v>116</v>
      </c>
    </row>
    <row r="111" spans="2:2">
      <c r="B111" t="s">
        <v>226</v>
      </c>
    </row>
    <row r="112" spans="2:2">
      <c r="B112" t="s">
        <v>23</v>
      </c>
    </row>
    <row r="113" spans="2:2">
      <c r="B113" t="s">
        <v>57</v>
      </c>
    </row>
    <row r="114" spans="2:2">
      <c r="B114" t="s">
        <v>85</v>
      </c>
    </row>
    <row r="115" spans="2:2">
      <c r="B115" t="s">
        <v>117</v>
      </c>
    </row>
    <row r="116" spans="2:2">
      <c r="B116" t="s">
        <v>174</v>
      </c>
    </row>
    <row r="117" spans="2:2">
      <c r="B117" t="s">
        <v>118</v>
      </c>
    </row>
    <row r="118" spans="2:2">
      <c r="B118" t="s">
        <v>58</v>
      </c>
    </row>
    <row r="119" spans="2:2">
      <c r="B119" t="s">
        <v>119</v>
      </c>
    </row>
    <row r="120" spans="2:2">
      <c r="B120" t="s">
        <v>175</v>
      </c>
    </row>
    <row r="121" spans="2:2">
      <c r="B121" t="s">
        <v>24</v>
      </c>
    </row>
    <row r="122" spans="2:2">
      <c r="B122" t="s">
        <v>25</v>
      </c>
    </row>
    <row r="123" spans="2:2">
      <c r="B123" t="s">
        <v>176</v>
      </c>
    </row>
    <row r="124" spans="2:2">
      <c r="B124" t="s">
        <v>120</v>
      </c>
    </row>
    <row r="125" spans="2:2">
      <c r="B125" t="s">
        <v>121</v>
      </c>
    </row>
    <row r="126" spans="2:2">
      <c r="B126" t="s">
        <v>227</v>
      </c>
    </row>
    <row r="127" spans="2:2">
      <c r="B127" t="s">
        <v>122</v>
      </c>
    </row>
    <row r="128" spans="2:2">
      <c r="B128" t="s">
        <v>86</v>
      </c>
    </row>
    <row r="129" spans="2:2">
      <c r="B129" t="s">
        <v>26</v>
      </c>
    </row>
    <row r="130" spans="2:2">
      <c r="B130" t="s">
        <v>228</v>
      </c>
    </row>
    <row r="131" spans="2:2">
      <c r="B131" t="s">
        <v>27</v>
      </c>
    </row>
    <row r="132" spans="2:2">
      <c r="B132" t="s">
        <v>59</v>
      </c>
    </row>
    <row r="133" spans="2:2">
      <c r="B133" t="s">
        <v>60</v>
      </c>
    </row>
    <row r="134" spans="2:2">
      <c r="B134" t="s">
        <v>28</v>
      </c>
    </row>
    <row r="135" spans="2:2">
      <c r="B135" t="s">
        <v>123</v>
      </c>
    </row>
    <row r="136" spans="2:2">
      <c r="B136" t="s">
        <v>61</v>
      </c>
    </row>
    <row r="137" spans="2:2">
      <c r="B137" t="s">
        <v>229</v>
      </c>
    </row>
    <row r="138" spans="2:2">
      <c r="B138" t="s">
        <v>230</v>
      </c>
    </row>
    <row r="139" spans="2:2">
      <c r="B139" t="s">
        <v>177</v>
      </c>
    </row>
    <row r="140" spans="2:2">
      <c r="B140" t="s">
        <v>29</v>
      </c>
    </row>
    <row r="141" spans="2:2">
      <c r="B141" t="s">
        <v>158</v>
      </c>
    </row>
    <row r="142" spans="2:2">
      <c r="B142" t="s">
        <v>231</v>
      </c>
    </row>
    <row r="143" spans="2:2">
      <c r="B143" t="s">
        <v>62</v>
      </c>
    </row>
    <row r="144" spans="2:2">
      <c r="B144" t="s">
        <v>232</v>
      </c>
    </row>
    <row r="145" spans="2:2">
      <c r="B145" t="s">
        <v>233</v>
      </c>
    </row>
    <row r="146" spans="2:2">
      <c r="B146" t="s">
        <v>234</v>
      </c>
    </row>
    <row r="147" spans="2:2">
      <c r="B147" t="s">
        <v>124</v>
      </c>
    </row>
    <row r="148" spans="2:2">
      <c r="B148" t="s">
        <v>125</v>
      </c>
    </row>
    <row r="149" spans="2:2">
      <c r="B149" t="s">
        <v>87</v>
      </c>
    </row>
    <row r="150" spans="2:2">
      <c r="B150" t="s">
        <v>235</v>
      </c>
    </row>
    <row r="151" spans="2:2">
      <c r="B151" t="s">
        <v>126</v>
      </c>
    </row>
    <row r="152" spans="2:2">
      <c r="B152" t="s">
        <v>178</v>
      </c>
    </row>
    <row r="153" spans="2:2">
      <c r="B153" t="s">
        <v>30</v>
      </c>
    </row>
    <row r="154" spans="2:2">
      <c r="B154" t="s">
        <v>63</v>
      </c>
    </row>
    <row r="155" spans="2:2">
      <c r="B155" t="s">
        <v>31</v>
      </c>
    </row>
    <row r="156" spans="2:2">
      <c r="B156" t="s">
        <v>64</v>
      </c>
    </row>
    <row r="157" spans="2:2">
      <c r="B157" t="s">
        <v>236</v>
      </c>
    </row>
    <row r="158" spans="2:2">
      <c r="B158" t="s">
        <v>65</v>
      </c>
    </row>
    <row r="159" spans="2:2">
      <c r="B159" t="s">
        <v>66</v>
      </c>
    </row>
    <row r="160" spans="2:2">
      <c r="B160" t="s">
        <v>127</v>
      </c>
    </row>
    <row r="161" spans="2:2">
      <c r="B161" t="s">
        <v>237</v>
      </c>
    </row>
    <row r="162" spans="2:2">
      <c r="B162" t="s">
        <v>238</v>
      </c>
    </row>
    <row r="163" spans="2:2">
      <c r="B163" t="s">
        <v>239</v>
      </c>
    </row>
    <row r="164" spans="2:2">
      <c r="B164" t="s">
        <v>240</v>
      </c>
    </row>
    <row r="165" spans="2:2">
      <c r="B165" t="s">
        <v>67</v>
      </c>
    </row>
    <row r="166" spans="2:2">
      <c r="B166" t="s">
        <v>261</v>
      </c>
    </row>
    <row r="167" spans="2:2">
      <c r="B167" t="s">
        <v>159</v>
      </c>
    </row>
    <row r="168" spans="2:2">
      <c r="B168" t="s">
        <v>32</v>
      </c>
    </row>
    <row r="169" spans="2:2">
      <c r="B169" t="s">
        <v>33</v>
      </c>
    </row>
    <row r="170" spans="2:2">
      <c r="B170" t="s">
        <v>68</v>
      </c>
    </row>
    <row r="171" spans="2:2">
      <c r="B171" t="s">
        <v>241</v>
      </c>
    </row>
    <row r="172" spans="2:2">
      <c r="B172" t="s">
        <v>242</v>
      </c>
    </row>
    <row r="173" spans="2:2">
      <c r="B173" t="s">
        <v>128</v>
      </c>
    </row>
    <row r="174" spans="2:2">
      <c r="B174" t="s">
        <v>260</v>
      </c>
    </row>
    <row r="175" spans="2:2">
      <c r="B175" t="s">
        <v>129</v>
      </c>
    </row>
    <row r="176" spans="2:2">
      <c r="B176" t="s">
        <v>243</v>
      </c>
    </row>
    <row r="177" spans="2:2">
      <c r="B177" t="s">
        <v>244</v>
      </c>
    </row>
    <row r="178" spans="2:2">
      <c r="B178" t="s">
        <v>179</v>
      </c>
    </row>
    <row r="179" spans="2:2">
      <c r="B179" t="s">
        <v>245</v>
      </c>
    </row>
    <row r="180" spans="2:2">
      <c r="B180" t="s">
        <v>69</v>
      </c>
    </row>
    <row r="181" spans="2:2">
      <c r="B181" t="s">
        <v>70</v>
      </c>
    </row>
    <row r="182" spans="2:2">
      <c r="B182" t="s">
        <v>180</v>
      </c>
    </row>
    <row r="183" spans="2:2">
      <c r="B183" t="s">
        <v>160</v>
      </c>
    </row>
    <row r="184" spans="2:2">
      <c r="B184" t="s">
        <v>71</v>
      </c>
    </row>
    <row r="185" spans="2:2">
      <c r="B185" t="s">
        <v>161</v>
      </c>
    </row>
    <row r="186" spans="2:2">
      <c r="B186" t="s">
        <v>246</v>
      </c>
    </row>
    <row r="187" spans="2:2">
      <c r="B187" t="s">
        <v>162</v>
      </c>
    </row>
    <row r="188" spans="2:2">
      <c r="B188" t="s">
        <v>72</v>
      </c>
    </row>
    <row r="189" spans="2:2">
      <c r="B189" t="s">
        <v>130</v>
      </c>
    </row>
    <row r="190" spans="2:2">
      <c r="B190" t="s">
        <v>131</v>
      </c>
    </row>
    <row r="191" spans="2:2">
      <c r="B191" t="s">
        <v>163</v>
      </c>
    </row>
    <row r="192" spans="2:2">
      <c r="B192" t="s">
        <v>181</v>
      </c>
    </row>
    <row r="193" spans="2:2">
      <c r="B193" t="s">
        <v>247</v>
      </c>
    </row>
    <row r="194" spans="2:2">
      <c r="B194" t="s">
        <v>132</v>
      </c>
    </row>
    <row r="195" spans="2:2">
      <c r="B195" t="s">
        <v>133</v>
      </c>
    </row>
    <row r="196" spans="2:2">
      <c r="B196" t="s">
        <v>34</v>
      </c>
    </row>
    <row r="197" spans="2:2">
      <c r="B197" t="s">
        <v>73</v>
      </c>
    </row>
    <row r="198" spans="2:2">
      <c r="B198" t="s">
        <v>134</v>
      </c>
    </row>
    <row r="199" spans="2:2">
      <c r="B199" t="s">
        <v>182</v>
      </c>
    </row>
    <row r="200" spans="2:2">
      <c r="B200" t="s">
        <v>35</v>
      </c>
    </row>
    <row r="201" spans="2:2">
      <c r="B201" t="s">
        <v>135</v>
      </c>
    </row>
    <row r="202" spans="2:2">
      <c r="B202" t="s">
        <v>74</v>
      </c>
    </row>
    <row r="203" spans="2:2">
      <c r="B203" t="s">
        <v>36</v>
      </c>
    </row>
    <row r="204" spans="2:2">
      <c r="B204" t="s">
        <v>75</v>
      </c>
    </row>
    <row r="205" spans="2:2">
      <c r="B205" t="s">
        <v>136</v>
      </c>
    </row>
    <row r="206" spans="2:2">
      <c r="B206" t="s">
        <v>137</v>
      </c>
    </row>
    <row r="207" spans="2:2">
      <c r="B207" t="s">
        <v>76</v>
      </c>
    </row>
    <row r="208" spans="2:2">
      <c r="B208" t="s">
        <v>37</v>
      </c>
    </row>
    <row r="209" spans="2:2">
      <c r="B209" t="s">
        <v>38</v>
      </c>
    </row>
    <row r="210" spans="2:2">
      <c r="B210" t="s">
        <v>248</v>
      </c>
    </row>
    <row r="211" spans="2:2">
      <c r="B211" t="s">
        <v>249</v>
      </c>
    </row>
    <row r="212" spans="2:2">
      <c r="B212" t="s">
        <v>39</v>
      </c>
    </row>
    <row r="213" spans="2:2">
      <c r="B213" t="s">
        <v>250</v>
      </c>
    </row>
    <row r="214" spans="2:2">
      <c r="B214" t="s">
        <v>138</v>
      </c>
    </row>
    <row r="215" spans="2:2">
      <c r="B215" t="s">
        <v>203</v>
      </c>
    </row>
    <row r="216" spans="2:2">
      <c r="B216" t="s">
        <v>204</v>
      </c>
    </row>
    <row r="217" spans="2:2">
      <c r="B217" t="s">
        <v>205</v>
      </c>
    </row>
    <row r="218" spans="2:2">
      <c r="B218" t="s">
        <v>206</v>
      </c>
    </row>
    <row r="219" spans="2:2">
      <c r="B219" t="s">
        <v>183</v>
      </c>
    </row>
    <row r="220" spans="2:2">
      <c r="B220" t="s">
        <v>207</v>
      </c>
    </row>
    <row r="221" spans="2:2">
      <c r="B221" t="s">
        <v>139</v>
      </c>
    </row>
    <row r="222" spans="2:2">
      <c r="B222" t="s">
        <v>140</v>
      </c>
    </row>
    <row r="223" spans="2:2">
      <c r="B223" t="s">
        <v>184</v>
      </c>
    </row>
    <row r="224" spans="2:2">
      <c r="B224" t="s">
        <v>141</v>
      </c>
    </row>
    <row r="225" spans="2:2">
      <c r="B225" t="s">
        <v>40</v>
      </c>
    </row>
    <row r="226" spans="2:2">
      <c r="B226" t="s">
        <v>251</v>
      </c>
    </row>
    <row r="227" spans="2:2">
      <c r="B227" t="s">
        <v>252</v>
      </c>
    </row>
    <row r="228" spans="2:2">
      <c r="B228" t="s">
        <v>77</v>
      </c>
    </row>
    <row r="229" spans="2:2">
      <c r="B229" t="s">
        <v>41</v>
      </c>
    </row>
    <row r="230" spans="2:2">
      <c r="B230" t="s">
        <v>78</v>
      </c>
    </row>
    <row r="231" spans="2:2">
      <c r="B231" t="s">
        <v>42</v>
      </c>
    </row>
    <row r="232" spans="2:2">
      <c r="B232" t="s">
        <v>79</v>
      </c>
    </row>
    <row r="233" spans="2:2">
      <c r="B233" t="s">
        <v>208</v>
      </c>
    </row>
    <row r="234" spans="2:2">
      <c r="B234" t="s">
        <v>185</v>
      </c>
    </row>
    <row r="235" spans="2:2">
      <c r="B235" t="s">
        <v>142</v>
      </c>
    </row>
    <row r="236" spans="2:2">
      <c r="B236" t="s">
        <v>143</v>
      </c>
    </row>
    <row r="237" spans="2:2">
      <c r="B237" t="s">
        <v>43</v>
      </c>
    </row>
    <row r="238" spans="2:2">
      <c r="B238" t="s">
        <v>144</v>
      </c>
    </row>
    <row r="239" spans="2:2">
      <c r="B239" t="s">
        <v>186</v>
      </c>
    </row>
    <row r="240" spans="2:2">
      <c r="B240" t="s">
        <v>164</v>
      </c>
    </row>
    <row r="241" spans="2:2">
      <c r="B241" t="s">
        <v>209</v>
      </c>
    </row>
    <row r="242" spans="2:2">
      <c r="B242" t="s">
        <v>253</v>
      </c>
    </row>
    <row r="243" spans="2:2">
      <c r="B243" t="s">
        <v>145</v>
      </c>
    </row>
    <row r="244" spans="2:2">
      <c r="B244" t="s">
        <v>80</v>
      </c>
    </row>
    <row r="245" spans="2:2">
      <c r="B245" t="s">
        <v>165</v>
      </c>
    </row>
    <row r="246" spans="2:2">
      <c r="B246" t="s">
        <v>254</v>
      </c>
    </row>
    <row r="247" spans="2:2">
      <c r="B247" t="s">
        <v>81</v>
      </c>
    </row>
    <row r="248" spans="2:2">
      <c r="B248" t="s">
        <v>255</v>
      </c>
    </row>
    <row r="249" spans="2:2">
      <c r="B249" t="s">
        <v>256</v>
      </c>
    </row>
    <row r="250" spans="2:2">
      <c r="B250" t="s">
        <v>257</v>
      </c>
    </row>
    <row r="251" spans="2:2">
      <c r="B251" t="s">
        <v>258</v>
      </c>
    </row>
    <row r="252" spans="2:2">
      <c r="B252" t="s">
        <v>259</v>
      </c>
    </row>
    <row r="253" spans="2:2">
      <c r="B253" t="s">
        <v>187</v>
      </c>
    </row>
    <row r="254" spans="2:2">
      <c r="B254" t="s">
        <v>44</v>
      </c>
    </row>
    <row r="255" spans="2:2">
      <c r="B255" t="s">
        <v>45</v>
      </c>
    </row>
  </sheetData>
  <sheetProtection algorithmName="SHA-512" hashValue="rlrEoHscZh1TMp0nTaqX55RpR4oveTx+UJcg0sGuVOAAQ+rO5rRi7WkOkJtvOfV3Niw3E2PEzq1YY35H2J6WHQ==" saltValue="d/SRKJYFzuY6ORh1TlCSvw==" spinCount="100000" sheet="1" objects="1" scenarios="1"/>
  <sortState xmlns:xlrd2="http://schemas.microsoft.com/office/spreadsheetml/2017/richdata2" ref="B2:B255">
    <sortCondition ref="B2:B255"/>
  </sortState>
  <customSheetViews>
    <customSheetView guid="{90A66CAE-CEC2-457F-A9FB-851135E4D5CF}">
      <selection activeCell="D6" sqref="D6"/>
      <pageMargins left="0.7" right="0.7" top="0.75" bottom="0.75" header="0.3" footer="0.3"/>
    </customSheetView>
  </customSheetViews>
  <phoneticPr fontId="1"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6E9AD5CFA9B0044AEE0D7819223FC9E" ma:contentTypeVersion="13" ma:contentTypeDescription="Create a new document." ma:contentTypeScope="" ma:versionID="a4efda5d4779def98c768788da573c97">
  <xsd:schema xmlns:xsd="http://www.w3.org/2001/XMLSchema" xmlns:xs="http://www.w3.org/2001/XMLSchema" xmlns:p="http://schemas.microsoft.com/office/2006/metadata/properties" xmlns:ns3="2b4ae5a7-7c73-4616-a4aa-f6a7f1614da6" xmlns:ns4="11a4bcd5-ceac-4364-8bf5-4135fdfd436a" targetNamespace="http://schemas.microsoft.com/office/2006/metadata/properties" ma:root="true" ma:fieldsID="c84055381e11be4feee31b05d3c45002" ns3:_="" ns4:_="">
    <xsd:import namespace="2b4ae5a7-7c73-4616-a4aa-f6a7f1614da6"/>
    <xsd:import namespace="11a4bcd5-ceac-4364-8bf5-4135fdfd436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4ae5a7-7c73-4616-a4aa-f6a7f1614da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a4bcd5-ceac-4364-8bf5-4135fdfd436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C3F8B3-CE62-4A8C-9835-98093B797E80}">
  <ds:schemaRefs>
    <ds:schemaRef ds:uri="http://schemas.microsoft.com/sharepoint/v3/contenttype/forms"/>
  </ds:schemaRefs>
</ds:datastoreItem>
</file>

<file path=customXml/itemProps2.xml><?xml version="1.0" encoding="utf-8"?>
<ds:datastoreItem xmlns:ds="http://schemas.openxmlformats.org/officeDocument/2006/customXml" ds:itemID="{5E4CDEE7-0F4F-48B6-BE0C-CCCFF52EB0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4ae5a7-7c73-4616-a4aa-f6a7f1614da6"/>
    <ds:schemaRef ds:uri="11a4bcd5-ceac-4364-8bf5-4135fdfd43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CE8FBF-0C1B-448D-B1EF-D857CB7D9262}">
  <ds:schemaRefs>
    <ds:schemaRef ds:uri="11a4bcd5-ceac-4364-8bf5-4135fdfd436a"/>
    <ds:schemaRef ds:uri="2b4ae5a7-7c73-4616-a4aa-f6a7f1614da6"/>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purl.org/dc/dcmitype/"/>
    <ds:schemaRef ds:uri="http://purl.org/dc/elements/1.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介绍</vt:lpstr>
      <vt:lpstr>S1</vt:lpstr>
      <vt:lpstr>S2</vt:lpstr>
      <vt:lpstr>S3</vt:lpstr>
      <vt:lpstr>E1</vt:lpstr>
      <vt:lpstr>E2</vt:lpstr>
      <vt:lpstr>E3</vt:lpstr>
      <vt:lpstr>E4</vt:lpstr>
      <vt:lpstr>仪表盘</vt:lpstr>
      <vt:lpstr>Data</vt:lpstr>
      <vt:lpstr>'E1'!Print_Area</vt:lpstr>
      <vt:lpstr>'E2'!Print_Area</vt:lpstr>
      <vt:lpstr>'E3'!Print_Area</vt:lpstr>
      <vt:lpstr>'E4'!Print_Area</vt:lpstr>
      <vt:lpstr>'S1'!Print_Area</vt:lpstr>
      <vt:lpstr>'S2'!Print_Area</vt:lpstr>
      <vt:lpstr>'S3'!Print_Area</vt:lpstr>
      <vt:lpstr>介绍!Print_Area</vt:lpstr>
      <vt:lpstr>仪表盘!Print_Area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Svetlana Fenichel</cp:lastModifiedBy>
  <cp:lastPrinted>2021-11-04T16:12:30Z</cp:lastPrinted>
  <dcterms:created xsi:type="dcterms:W3CDTF">2012-03-14T10:30:28Z</dcterms:created>
  <dcterms:modified xsi:type="dcterms:W3CDTF">2022-07-29T17:57:42Z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0x010100A6E9AD5CFA9B0044AEE0D7819223FC9E</vt:lpwstr>
  </property>
</Properties>
</file>